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insland-my.sharepoint.com/personal/paul_winsland_co_nz/Documents/Desktop/"/>
    </mc:Choice>
  </mc:AlternateContent>
  <xr:revisionPtr revIDLastSave="15" documentId="11_0875C34CD970F0BB141107220060EC0C9ADD02D4" xr6:coauthVersionLast="47" xr6:coauthVersionMax="47" xr10:uidLastSave="{5310D208-DE26-4411-BF31-51C52151B3C2}"/>
  <bookViews>
    <workbookView xWindow="-108" yWindow="-108" windowWidth="23256" windowHeight="12456" tabRatio="500" activeTab="1" xr2:uid="{00000000-000D-0000-FFFF-FFFF00000000}"/>
  </bookViews>
  <sheets>
    <sheet name="Read me" sheetId="1" r:id="rId1"/>
    <sheet name="Risk register" sheetId="2" r:id="rId2"/>
    <sheet name="Summary" sheetId="3" r:id="rId3"/>
    <sheet name="Scoring" sheetId="4" r:id="rId4"/>
    <sheet name="Hazard prompts" sheetId="5" r:id="rId5"/>
  </sheets>
  <definedNames>
    <definedName name="_xlnm._FilterDatabase" localSheetId="1" hidden="1">'Risk register'!$A$4:$U$54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3" i="3" l="1"/>
  <c r="C12" i="3"/>
  <c r="C11" i="3"/>
  <c r="U54" i="2"/>
  <c r="Q54" i="2"/>
  <c r="R54" i="2" s="1"/>
  <c r="J54" i="2"/>
  <c r="K54" i="2" s="1"/>
  <c r="U53" i="2"/>
  <c r="R53" i="2"/>
  <c r="Q53" i="2"/>
  <c r="J53" i="2"/>
  <c r="K53" i="2" s="1"/>
  <c r="U52" i="2"/>
  <c r="Q52" i="2"/>
  <c r="R52" i="2" s="1"/>
  <c r="K52" i="2"/>
  <c r="J52" i="2"/>
  <c r="U51" i="2"/>
  <c r="Q51" i="2"/>
  <c r="R51" i="2" s="1"/>
  <c r="K51" i="2"/>
  <c r="J51" i="2"/>
  <c r="U50" i="2"/>
  <c r="R50" i="2"/>
  <c r="Q50" i="2"/>
  <c r="J50" i="2"/>
  <c r="K50" i="2" s="1"/>
  <c r="U49" i="2"/>
  <c r="R49" i="2"/>
  <c r="Q49" i="2"/>
  <c r="J49" i="2"/>
  <c r="K49" i="2" s="1"/>
  <c r="U48" i="2"/>
  <c r="Q48" i="2"/>
  <c r="R48" i="2" s="1"/>
  <c r="J48" i="2"/>
  <c r="K48" i="2" s="1"/>
  <c r="U47" i="2"/>
  <c r="Q47" i="2"/>
  <c r="R47" i="2" s="1"/>
  <c r="K47" i="2"/>
  <c r="J47" i="2"/>
  <c r="U46" i="2"/>
  <c r="Q46" i="2"/>
  <c r="R46" i="2" s="1"/>
  <c r="K46" i="2"/>
  <c r="J46" i="2"/>
  <c r="U45" i="2"/>
  <c r="R45" i="2"/>
  <c r="Q45" i="2"/>
  <c r="J45" i="2"/>
  <c r="K45" i="2" s="1"/>
  <c r="U44" i="2"/>
  <c r="R44" i="2"/>
  <c r="Q44" i="2"/>
  <c r="K44" i="2"/>
  <c r="J44" i="2"/>
  <c r="U43" i="2"/>
  <c r="Q43" i="2"/>
  <c r="R43" i="2" s="1"/>
  <c r="K43" i="2"/>
  <c r="J43" i="2"/>
  <c r="U42" i="2"/>
  <c r="R42" i="2"/>
  <c r="Q42" i="2"/>
  <c r="J42" i="2"/>
  <c r="K42" i="2" s="1"/>
  <c r="U41" i="2"/>
  <c r="R41" i="2"/>
  <c r="Q41" i="2"/>
  <c r="J41" i="2"/>
  <c r="K41" i="2" s="1"/>
  <c r="U40" i="2"/>
  <c r="Q40" i="2"/>
  <c r="R40" i="2" s="1"/>
  <c r="J40" i="2"/>
  <c r="K40" i="2" s="1"/>
  <c r="U39" i="2"/>
  <c r="Q39" i="2"/>
  <c r="R39" i="2" s="1"/>
  <c r="K39" i="2"/>
  <c r="J39" i="2"/>
  <c r="U38" i="2"/>
  <c r="Q38" i="2"/>
  <c r="R38" i="2" s="1"/>
  <c r="K38" i="2"/>
  <c r="J38" i="2"/>
  <c r="U37" i="2"/>
  <c r="R37" i="2"/>
  <c r="Q37" i="2"/>
  <c r="J37" i="2"/>
  <c r="K37" i="2" s="1"/>
  <c r="U36" i="2"/>
  <c r="R36" i="2"/>
  <c r="Q36" i="2"/>
  <c r="K36" i="2"/>
  <c r="J36" i="2"/>
  <c r="U35" i="2"/>
  <c r="Q35" i="2"/>
  <c r="R35" i="2" s="1"/>
  <c r="K35" i="2"/>
  <c r="J35" i="2"/>
  <c r="U34" i="2"/>
  <c r="R34" i="2"/>
  <c r="Q34" i="2"/>
  <c r="J34" i="2"/>
  <c r="K34" i="2" s="1"/>
  <c r="U33" i="2"/>
  <c r="R33" i="2"/>
  <c r="Q33" i="2"/>
  <c r="J33" i="2"/>
  <c r="K33" i="2" s="1"/>
  <c r="U32" i="2"/>
  <c r="Q32" i="2"/>
  <c r="R32" i="2" s="1"/>
  <c r="J32" i="2"/>
  <c r="K32" i="2" s="1"/>
  <c r="U31" i="2"/>
  <c r="Q31" i="2"/>
  <c r="R31" i="2" s="1"/>
  <c r="K31" i="2"/>
  <c r="J31" i="2"/>
  <c r="U30" i="2"/>
  <c r="Q30" i="2"/>
  <c r="R30" i="2" s="1"/>
  <c r="K30" i="2"/>
  <c r="J30" i="2"/>
  <c r="U29" i="2"/>
  <c r="R29" i="2"/>
  <c r="Q29" i="2"/>
  <c r="J29" i="2"/>
  <c r="K29" i="2" s="1"/>
  <c r="U28" i="2"/>
  <c r="R28" i="2"/>
  <c r="Q28" i="2"/>
  <c r="K28" i="2"/>
  <c r="J28" i="2"/>
  <c r="U27" i="2"/>
  <c r="Q27" i="2"/>
  <c r="R27" i="2" s="1"/>
  <c r="K27" i="2"/>
  <c r="J27" i="2"/>
  <c r="U26" i="2"/>
  <c r="R26" i="2"/>
  <c r="Q26" i="2"/>
  <c r="J26" i="2"/>
  <c r="K26" i="2" s="1"/>
  <c r="U25" i="2"/>
  <c r="R25" i="2"/>
  <c r="Q25" i="2"/>
  <c r="J25" i="2"/>
  <c r="K25" i="2" s="1"/>
  <c r="U24" i="2"/>
  <c r="Q24" i="2"/>
  <c r="R24" i="2" s="1"/>
  <c r="J24" i="2"/>
  <c r="K24" i="2" s="1"/>
  <c r="U23" i="2"/>
  <c r="Q23" i="2"/>
  <c r="R23" i="2" s="1"/>
  <c r="K23" i="2"/>
  <c r="J23" i="2"/>
  <c r="U22" i="2"/>
  <c r="Q22" i="2"/>
  <c r="R22" i="2" s="1"/>
  <c r="K22" i="2"/>
  <c r="J22" i="2"/>
  <c r="U21" i="2"/>
  <c r="R21" i="2"/>
  <c r="Q21" i="2"/>
  <c r="J21" i="2"/>
  <c r="K21" i="2" s="1"/>
  <c r="U20" i="2"/>
  <c r="R20" i="2"/>
  <c r="Q20" i="2"/>
  <c r="K20" i="2"/>
  <c r="J20" i="2"/>
  <c r="U19" i="2"/>
  <c r="Q19" i="2"/>
  <c r="R19" i="2" s="1"/>
  <c r="K19" i="2"/>
  <c r="J19" i="2"/>
  <c r="U18" i="2"/>
  <c r="R18" i="2"/>
  <c r="Q18" i="2"/>
  <c r="J18" i="2"/>
  <c r="K18" i="2" s="1"/>
  <c r="U17" i="2"/>
  <c r="R17" i="2"/>
  <c r="Q17" i="2"/>
  <c r="J17" i="2"/>
  <c r="K17" i="2" s="1"/>
  <c r="U16" i="2"/>
  <c r="Q16" i="2"/>
  <c r="R16" i="2" s="1"/>
  <c r="J16" i="2"/>
  <c r="K16" i="2" s="1"/>
  <c r="U15" i="2"/>
  <c r="Q15" i="2"/>
  <c r="R15" i="2" s="1"/>
  <c r="K15" i="2"/>
  <c r="J15" i="2"/>
  <c r="U14" i="2"/>
  <c r="Q14" i="2"/>
  <c r="R14" i="2" s="1"/>
  <c r="K14" i="2"/>
  <c r="J14" i="2"/>
  <c r="U13" i="2"/>
  <c r="R13" i="2"/>
  <c r="Q13" i="2"/>
  <c r="J13" i="2"/>
  <c r="K13" i="2" s="1"/>
  <c r="U12" i="2"/>
  <c r="R12" i="2"/>
  <c r="Q12" i="2"/>
  <c r="K12" i="2"/>
  <c r="J12" i="2"/>
  <c r="U11" i="2"/>
  <c r="Q11" i="2"/>
  <c r="R11" i="2" s="1"/>
  <c r="K11" i="2"/>
  <c r="J11" i="2"/>
  <c r="U10" i="2"/>
  <c r="R10" i="2"/>
  <c r="Q10" i="2"/>
  <c r="J10" i="2"/>
  <c r="K10" i="2" s="1"/>
  <c r="U9" i="2"/>
  <c r="R9" i="2"/>
  <c r="Q9" i="2"/>
  <c r="J9" i="2"/>
  <c r="K9" i="2" s="1"/>
  <c r="U8" i="2"/>
  <c r="Q8" i="2"/>
  <c r="R8" i="2" s="1"/>
  <c r="J8" i="2"/>
  <c r="K8" i="2" s="1"/>
  <c r="U7" i="2"/>
  <c r="Q7" i="2"/>
  <c r="R7" i="2" s="1"/>
  <c r="K7" i="2"/>
  <c r="J7" i="2"/>
  <c r="U6" i="2"/>
  <c r="Q6" i="2"/>
  <c r="R6" i="2" s="1"/>
  <c r="D7" i="3" s="1"/>
  <c r="K6" i="2"/>
  <c r="J6" i="2"/>
  <c r="U5" i="2"/>
  <c r="C14" i="3" s="1"/>
  <c r="R5" i="2"/>
  <c r="D6" i="3" s="1"/>
  <c r="Q5" i="2"/>
  <c r="J5" i="2"/>
  <c r="K5" i="2" s="1"/>
  <c r="C7" i="3" l="1"/>
  <c r="C6" i="3"/>
  <c r="C5" i="3"/>
  <c r="C8" i="3"/>
  <c r="D8" i="3"/>
  <c r="D5" i="3"/>
  <c r="D9" i="3" l="1"/>
  <c r="C9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<sst xmlns="http://schemas.openxmlformats.org/spreadsheetml/2006/main" count="123" uniqueCount="115">
  <si>
    <t>Workplace Risk Register Template (NZ)</t>
  </si>
  <si>
    <t>How to use</t>
  </si>
  <si>
    <t>1. Go to the 'Risk register' tab.  2. Delete the yellow example row (EX-1) when you are ready.  3. Add one row per risk.  4. Score likelihood and consequence (1–5) using the 'Scoring' tab.  5. Add controls, an owner and a due date for every risk rated High or Extreme.</t>
  </si>
  <si>
    <t>Cells you edit</t>
  </si>
  <si>
    <t>Pale yellow cells are inputs. Grey cells (score, rating, next review) calculate automatically – do not overwrite them.</t>
  </si>
  <si>
    <t>Scoring</t>
  </si>
  <si>
    <t>Score = Likelihood x Consequence (1–25). The rating bands are on the 'Scoring' tab and can be changed in the yellow cells there.</t>
  </si>
  <si>
    <t>Critical risks</t>
  </si>
  <si>
    <t>Mark 'Y' in the Critical risk column for risks that could cause death or serious harm. These should get the most attention and the strongest controls.</t>
  </si>
  <si>
    <t>Inherent vs residual</t>
  </si>
  <si>
    <t>Inherent = the risk with no controls. Residual = the risk after your controls and actions are in place. Re-score residual risk honestly after controls are implemented.</t>
  </si>
  <si>
    <t>Summary</t>
  </si>
  <si>
    <t>The 'Summary' tab counts risks by rating and flags overdue actions.</t>
  </si>
  <si>
    <t>Review</t>
  </si>
  <si>
    <t>Enter the date you last reviewed each risk. Next review date is calculated using the review interval on the 'Scoring' tab (default 3 months).</t>
  </si>
  <si>
    <t>Capacity</t>
  </si>
  <si>
    <t>The register has room for 50 risks (rows 5–54). To add more, copy the last row down and extend the ranges on the Summary tab.</t>
  </si>
  <si>
    <t>Important</t>
  </si>
  <si>
    <t>This is a general template, not legal advice. It does not replace consultation with your workers, or advice specific to your workplace and industry. Under the Health and Safety at Work Act 2015 a PCBU must manage risks so far as is reasonably practicable.</t>
  </si>
  <si>
    <t>Risk register</t>
  </si>
  <si>
    <t>Yellow = you fill in.  Grey = calculates automatically.  Row 5 is an example (EX-1): overwrite or delete it.</t>
  </si>
  <si>
    <t>ID</t>
  </si>
  <si>
    <t>Area / activity</t>
  </si>
  <si>
    <t>Hazard</t>
  </si>
  <si>
    <t>What could happen</t>
  </si>
  <si>
    <t>Who could be harmed</t>
  </si>
  <si>
    <t>Critical risk? (Y/N)</t>
  </si>
  <si>
    <t>Existing controls</t>
  </si>
  <si>
    <t>Likelihood (1–5)</t>
  </si>
  <si>
    <t>Consequence (1–5)</t>
  </si>
  <si>
    <t>Inherent score</t>
  </si>
  <si>
    <t>Inherent rating</t>
  </si>
  <si>
    <t>Additional controls / actions</t>
  </si>
  <si>
    <t>Action owner</t>
  </si>
  <si>
    <t>Due date</t>
  </si>
  <si>
    <t>Residual likelihood (1–5)</t>
  </si>
  <si>
    <t>Residual consequence (1–5)</t>
  </si>
  <si>
    <t>Residual score</t>
  </si>
  <si>
    <t>Residual rating</t>
  </si>
  <si>
    <t>Status</t>
  </si>
  <si>
    <t>Last reviewed</t>
  </si>
  <si>
    <t>Next review</t>
  </si>
  <si>
    <t>EX-1</t>
  </si>
  <si>
    <t>Warehouse – loading dock</t>
  </si>
  <si>
    <t>Forklifts operating near pedestrians</t>
  </si>
  <si>
    <t>Pedestrian struck by forklift causing serious injury or death</t>
  </si>
  <si>
    <t>Warehouse staff, drivers, visitors</t>
  </si>
  <si>
    <t>Y</t>
  </si>
  <si>
    <t>Marked walkways; speed limit on site; licensed operators</t>
  </si>
  <si>
    <t>Physical barriers at dock doors; pedestrian exclusion zone during loading; review traffic management plan</t>
  </si>
  <si>
    <t>Operations Manager</t>
  </si>
  <si>
    <t>In progress</t>
  </si>
  <si>
    <t>Risk summary</t>
  </si>
  <si>
    <t>Rating</t>
  </si>
  <si>
    <t>Inherent</t>
  </si>
  <si>
    <t>Residual</t>
  </si>
  <si>
    <t>Extreme</t>
  </si>
  <si>
    <t>High</t>
  </si>
  <si>
    <t>Medium</t>
  </si>
  <si>
    <t>Low</t>
  </si>
  <si>
    <t>Total risks</t>
  </si>
  <si>
    <t>Critical risks (marked Y)</t>
  </si>
  <si>
    <t>Actions not yet closed</t>
  </si>
  <si>
    <t>Overdue actions</t>
  </si>
  <si>
    <t>Reviews overdue</t>
  </si>
  <si>
    <t>Note: the example row (EX-1) is included in these counts until you delete it.</t>
  </si>
  <si>
    <t>Scoring guide</t>
  </si>
  <si>
    <t>Likelihood (how likely is harm to occur?)</t>
  </si>
  <si>
    <t>Score</t>
  </si>
  <si>
    <t>Label</t>
  </si>
  <si>
    <t>Guide</t>
  </si>
  <si>
    <t>Rare</t>
  </si>
  <si>
    <t>Could happen but only in exceptional circumstances</t>
  </si>
  <si>
    <t>Unlikely</t>
  </si>
  <si>
    <t>Could happen at some time, but not expected</t>
  </si>
  <si>
    <t>Possible</t>
  </si>
  <si>
    <t>Might happen at some time – has occurred in similar workplaces</t>
  </si>
  <si>
    <t>Likely</t>
  </si>
  <si>
    <t>Will probably happen in most circumstances / has happened here</t>
  </si>
  <si>
    <t>Almost certain</t>
  </si>
  <si>
    <t>Expected to happen regularly</t>
  </si>
  <si>
    <t>Consequence (how bad would the harm be?)</t>
  </si>
  <si>
    <t>Insignificant</t>
  </si>
  <si>
    <t>No injury or first aid only</t>
  </si>
  <si>
    <t>Minor</t>
  </si>
  <si>
    <t>Minor injury needing medical treatment; short time off work</t>
  </si>
  <si>
    <t>Moderate</t>
  </si>
  <si>
    <t>Injury or illness needing hospital treatment; lost time</t>
  </si>
  <si>
    <t>Major</t>
  </si>
  <si>
    <t>Serious harm – e.g. permanent impairment or long-term illness</t>
  </si>
  <si>
    <t>Catastrophic</t>
  </si>
  <si>
    <t>Death, or multiple serious injuries</t>
  </si>
  <si>
    <t>Rating bands (edit yellow cells if your policy differs)</t>
  </si>
  <si>
    <t>Minimum score</t>
  </si>
  <si>
    <t>What to do</t>
  </si>
  <si>
    <t>Monitor. Manage through routine procedures.</t>
  </si>
  <si>
    <t>Manage with additional controls where reasonably practicable. Assign an owner.</t>
  </si>
  <si>
    <t>Senior attention needed. Action plan with owner and due date.</t>
  </si>
  <si>
    <t>Do not start / continue the activity until controls reduce the risk. Escalate to leadership.</t>
  </si>
  <si>
    <t>Review interval (months)</t>
  </si>
  <si>
    <t>Assumption: risks are reviewed every 3 months. Change to suit your workplace.</t>
  </si>
  <si>
    <t>Hazard prompts – to get you started</t>
  </si>
  <si>
    <t>Not exhaustive. Walk your site, talk to your workers, and add what applies to your workplace.</t>
  </si>
  <si>
    <t>Workplace type</t>
  </si>
  <si>
    <t>Common hazards to consider</t>
  </si>
  <si>
    <t>Warehouse / logistics</t>
  </si>
  <si>
    <t>Forklift and pedestrian interaction; racking damage or overload; falling objects; manual handling; loading dock falls; vehicle movements in yard; hazardous goods storage</t>
  </si>
  <si>
    <t>Manufacturing</t>
  </si>
  <si>
    <t>Machine guarding; lockout / tagout; noise; dust and fumes; hot work; hazardous substances; manual handling; slips and trips</t>
  </si>
  <si>
    <t>Construction / contractors</t>
  </si>
  <si>
    <t>Work at height; excavation; plant and vehicles; electrical; asbestos; contractor competence and coordination; site traffic</t>
  </si>
  <si>
    <t>Office / retail</t>
  </si>
  <si>
    <t>Manual handling; slips and trips; aggression or abuse from the public; lone working; psychosocial harm (stress, workload, bullying); fire and evacuation</t>
  </si>
  <si>
    <t>Any workplace</t>
  </si>
  <si>
    <t>Hazardous substances; electrical safety; driving for work; fatigue; emergency response; contractors and visitors; new or changed equipment or processes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</si>
</sst>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9" x14ac:knownFonts="1">
    <font>
      <sz val="11"/>
      <color theme="1"/>
      <name val="Calibri"/>
      <family val="2"/>
      <charset val="1"/>
    </font>
    <font>
      <b/>
      <sz val="16"/>
      <color rgb="FF1F3A5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4"/>
      <color rgb="FF1F3A5F"/>
      <name val="Arial"/>
      <charset val="1"/>
    </font>
    <font>
      <i/>
      <sz val="9"/>
      <name val="Arial"/>
      <charset val="1"/>
    </font>
    <font>
      <b/>
      <sz val="10"/>
      <color rgb="FFFFFFFF"/>
      <name val="Arial"/>
      <charset val="1"/>
    </font>
    <font>
      <sz val="10"/>
      <color rgb="FF0000FF"/>
      <name val="Arial"/>
      <charset val="1"/>
    </font>
    <font>
      <sz val="20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9DB"/>
        <bgColor rgb="FFFFFFFF"/>
      </patternFill>
    </fill>
    <fill>
      <patternFill patternType="solid">
        <fgColor rgb="FFE7E6E6"/>
        <bgColor rgb="FFFFF9D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vertical="top" wrapText="1"/>
    </xf>
    <xf numFmtId="164" fontId="3" fillId="4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6" fillId="2" borderId="1" xfId="0" applyFont="1" applyFill="1" applyBorder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/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9"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ont>
        <b/>
        <color rgb="FFFFFFFF"/>
        <name val="Arial"/>
        <charset val="1"/>
      </font>
      <fill>
        <patternFill>
          <bgColor rgb="FFC00000"/>
        </patternFill>
      </fill>
    </dxf>
    <dxf>
      <font>
        <b/>
        <color rgb="FFC00000"/>
        <name val="Arial"/>
        <charset val="1"/>
      </font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ont>
        <b/>
        <color rgb="FFFFFFFF"/>
        <name val="Arial"/>
        <charset val="1"/>
      </font>
      <fill>
        <patternFill>
          <bgColor rgb="FFC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DB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E6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3"/>
  <sheetViews>
    <sheetView showGridLines="0" topLeftCell="A11" zoomScaleNormal="100" workbookViewId="0">
      <selection activeCell="D3" sqref="D3"/>
    </sheetView>
  </sheetViews>
  <sheetFormatPr defaultColWidth="8.6640625" defaultRowHeight="14.4" x14ac:dyDescent="0.3"/>
  <cols>
    <col min="1" max="1" width="3" customWidth="1"/>
    <col min="2" max="2" width="28" customWidth="1"/>
    <col min="3" max="3" width="90" customWidth="1"/>
  </cols>
  <sheetData>
    <row r="1" spans="2:3" ht="63" customHeight="1" x14ac:dyDescent="0.4">
      <c r="B1" s="22" t="e" vm="1">
        <v>#VALUE!</v>
      </c>
      <c r="C1" s="1" t="s">
        <v>0</v>
      </c>
    </row>
    <row r="2" spans="2:3" x14ac:dyDescent="0.3">
      <c r="B2" s="22"/>
    </row>
    <row r="3" spans="2:3" x14ac:dyDescent="0.3">
      <c r="B3" s="23"/>
    </row>
    <row r="5" spans="2:3" ht="48" customHeight="1" x14ac:dyDescent="0.3">
      <c r="B5" s="2" t="s">
        <v>1</v>
      </c>
      <c r="C5" s="3" t="s">
        <v>2</v>
      </c>
    </row>
    <row r="6" spans="2:3" ht="31.5" customHeight="1" x14ac:dyDescent="0.3">
      <c r="B6" s="2" t="s">
        <v>3</v>
      </c>
      <c r="C6" s="3" t="s">
        <v>4</v>
      </c>
    </row>
    <row r="7" spans="2:3" ht="31.5" customHeight="1" x14ac:dyDescent="0.3">
      <c r="B7" s="2" t="s">
        <v>5</v>
      </c>
      <c r="C7" s="3" t="s">
        <v>6</v>
      </c>
    </row>
    <row r="8" spans="2:3" ht="48" customHeight="1" x14ac:dyDescent="0.3">
      <c r="B8" s="2" t="s">
        <v>7</v>
      </c>
      <c r="C8" s="3" t="s">
        <v>8</v>
      </c>
    </row>
    <row r="9" spans="2:3" ht="48" customHeight="1" x14ac:dyDescent="0.3">
      <c r="B9" s="2" t="s">
        <v>9</v>
      </c>
      <c r="C9" s="3" t="s">
        <v>10</v>
      </c>
    </row>
    <row r="10" spans="2:3" ht="31.5" customHeight="1" x14ac:dyDescent="0.3">
      <c r="B10" s="2" t="s">
        <v>11</v>
      </c>
      <c r="C10" s="3" t="s">
        <v>12</v>
      </c>
    </row>
    <row r="11" spans="2:3" ht="48" customHeight="1" x14ac:dyDescent="0.3">
      <c r="B11" s="2" t="s">
        <v>13</v>
      </c>
      <c r="C11" s="3" t="s">
        <v>14</v>
      </c>
    </row>
    <row r="12" spans="2:3" ht="31.5" customHeight="1" x14ac:dyDescent="0.3">
      <c r="B12" s="2" t="s">
        <v>15</v>
      </c>
      <c r="C12" s="3" t="s">
        <v>16</v>
      </c>
    </row>
    <row r="13" spans="2:3" ht="61.5" customHeight="1" x14ac:dyDescent="0.3">
      <c r="B13" s="2" t="s">
        <v>17</v>
      </c>
      <c r="C13" s="3" t="s">
        <v>18</v>
      </c>
    </row>
  </sheetData>
  <mergeCells count="1">
    <mergeCell ref="B1:B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4"/>
  <sheetViews>
    <sheetView showGridLines="0" tabSelected="1" zoomScaleNormal="100" workbookViewId="0">
      <pane xSplit="3" ySplit="4" topLeftCell="M5" activePane="bottomRight" state="frozen"/>
      <selection pane="topRight" activeCell="D1" sqref="D1"/>
      <selection pane="bottomLeft" activeCell="A5" sqref="A5"/>
      <selection pane="bottomRight" activeCell="C18" sqref="C18"/>
    </sheetView>
  </sheetViews>
  <sheetFormatPr defaultColWidth="8.6640625" defaultRowHeight="14.4" x14ac:dyDescent="0.3"/>
  <cols>
    <col min="1" max="1" width="8" customWidth="1"/>
    <col min="2" max="2" width="20" customWidth="1"/>
    <col min="3" max="3" width="24" customWidth="1"/>
    <col min="4" max="4" width="30" customWidth="1"/>
    <col min="5" max="5" width="20" customWidth="1"/>
    <col min="6" max="6" width="11" customWidth="1"/>
    <col min="7" max="7" width="34" customWidth="1"/>
    <col min="8" max="8" width="11" customWidth="1"/>
    <col min="9" max="9" width="12" customWidth="1"/>
    <col min="10" max="10" width="10" customWidth="1"/>
    <col min="11" max="11" width="11" customWidth="1"/>
    <col min="12" max="12" width="34" customWidth="1"/>
    <col min="13" max="13" width="16" customWidth="1"/>
    <col min="14" max="15" width="12" customWidth="1"/>
    <col min="16" max="16" width="13" customWidth="1"/>
    <col min="17" max="17" width="10" customWidth="1"/>
    <col min="18" max="18" width="11" customWidth="1"/>
    <col min="19" max="21" width="13" customWidth="1"/>
  </cols>
  <sheetData>
    <row r="1" spans="1:21" ht="25.8" customHeight="1" x14ac:dyDescent="0.3">
      <c r="A1" s="4" t="s">
        <v>19</v>
      </c>
      <c r="U1" s="22" t="e" vm="1">
        <v>#VALUE!</v>
      </c>
    </row>
    <row r="2" spans="1:21" x14ac:dyDescent="0.3">
      <c r="A2" s="5" t="s">
        <v>20</v>
      </c>
      <c r="U2" s="22"/>
    </row>
    <row r="3" spans="1:21" x14ac:dyDescent="0.3">
      <c r="U3" s="23"/>
    </row>
    <row r="4" spans="1:21" ht="42" customHeight="1" x14ac:dyDescent="0.3">
      <c r="A4" s="6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  <c r="O4" s="6" t="s">
        <v>35</v>
      </c>
      <c r="P4" s="6" t="s">
        <v>36</v>
      </c>
      <c r="Q4" s="6" t="s">
        <v>37</v>
      </c>
      <c r="R4" s="6" t="s">
        <v>38</v>
      </c>
      <c r="S4" s="6" t="s">
        <v>39</v>
      </c>
      <c r="T4" s="6" t="s">
        <v>40</v>
      </c>
      <c r="U4" s="6" t="s">
        <v>41</v>
      </c>
    </row>
    <row r="5" spans="1:21" ht="39.6" x14ac:dyDescent="0.3">
      <c r="A5" s="7" t="s">
        <v>42</v>
      </c>
      <c r="B5" s="7" t="s">
        <v>43</v>
      </c>
      <c r="C5" s="7" t="s">
        <v>44</v>
      </c>
      <c r="D5" s="7" t="s">
        <v>45</v>
      </c>
      <c r="E5" s="7" t="s">
        <v>46</v>
      </c>
      <c r="F5" s="8" t="s">
        <v>47</v>
      </c>
      <c r="G5" s="7" t="s">
        <v>48</v>
      </c>
      <c r="H5" s="8">
        <v>2</v>
      </c>
      <c r="I5" s="8">
        <v>5</v>
      </c>
      <c r="J5" s="9">
        <f t="shared" ref="J5:J36" si="0">IF(OR(H5="",I5=""),"",H5*I5)</f>
        <v>10</v>
      </c>
      <c r="K5" s="9" t="str">
        <f>IF(J5="","",IF(J5&gt;=Scoring!$C$26,"Extreme",IF(J5&gt;=Scoring!$C$25,"High",IF(J5&gt;=Scoring!$C$24,"Medium","Low"))))</f>
        <v>High</v>
      </c>
      <c r="L5" s="7" t="s">
        <v>49</v>
      </c>
      <c r="M5" s="7" t="s">
        <v>50</v>
      </c>
      <c r="N5" s="10">
        <v>46356</v>
      </c>
      <c r="O5" s="8">
        <v>2</v>
      </c>
      <c r="P5" s="8">
        <v>5</v>
      </c>
      <c r="Q5" s="9">
        <f t="shared" ref="Q5:Q36" si="1">IF(OR(O5="",P5=""),"",O5*P5)</f>
        <v>10</v>
      </c>
      <c r="R5" s="9" t="str">
        <f>IF(Q5="","",IF(Q5&gt;=Scoring!$C$26,"Extreme",IF(Q5&gt;=Scoring!$C$25,"High",IF(Q5&gt;=Scoring!$C$24,"Medium","Low"))))</f>
        <v>High</v>
      </c>
      <c r="S5" s="8" t="s">
        <v>51</v>
      </c>
      <c r="T5" s="10">
        <v>46286</v>
      </c>
      <c r="U5" s="11">
        <f>IF(T5="","",EDATE(T5,Scoring!$C$28))</f>
        <v>46377</v>
      </c>
    </row>
    <row r="6" spans="1:21" x14ac:dyDescent="0.3">
      <c r="A6" s="7"/>
      <c r="B6" s="7"/>
      <c r="C6" s="7"/>
      <c r="D6" s="7"/>
      <c r="E6" s="7"/>
      <c r="F6" s="8"/>
      <c r="G6" s="7"/>
      <c r="H6" s="8"/>
      <c r="I6" s="8"/>
      <c r="J6" s="9" t="str">
        <f t="shared" si="0"/>
        <v/>
      </c>
      <c r="K6" s="9" t="str">
        <f>IF(J6="","",IF(J6&gt;=Scoring!$C$26,"Extreme",IF(J6&gt;=Scoring!$C$25,"High",IF(J6&gt;=Scoring!$C$24,"Medium","Low"))))</f>
        <v/>
      </c>
      <c r="L6" s="7"/>
      <c r="M6" s="7"/>
      <c r="N6" s="10"/>
      <c r="O6" s="8"/>
      <c r="P6" s="8"/>
      <c r="Q6" s="9" t="str">
        <f t="shared" si="1"/>
        <v/>
      </c>
      <c r="R6" s="9" t="str">
        <f>IF(Q6="","",IF(Q6&gt;=Scoring!$C$26,"Extreme",IF(Q6&gt;=Scoring!$C$25,"High",IF(Q6&gt;=Scoring!$C$24,"Medium","Low"))))</f>
        <v/>
      </c>
      <c r="S6" s="8"/>
      <c r="T6" s="10"/>
      <c r="U6" s="11" t="str">
        <f>IF(T6="","",EDATE(T6,Scoring!$C$28))</f>
        <v/>
      </c>
    </row>
    <row r="7" spans="1:21" x14ac:dyDescent="0.3">
      <c r="A7" s="7"/>
      <c r="B7" s="7"/>
      <c r="C7" s="7"/>
      <c r="D7" s="7"/>
      <c r="E7" s="7"/>
      <c r="F7" s="8"/>
      <c r="G7" s="7"/>
      <c r="H7" s="8"/>
      <c r="I7" s="8"/>
      <c r="J7" s="9" t="str">
        <f t="shared" si="0"/>
        <v/>
      </c>
      <c r="K7" s="9" t="str">
        <f>IF(J7="","",IF(J7&gt;=Scoring!$C$26,"Extreme",IF(J7&gt;=Scoring!$C$25,"High",IF(J7&gt;=Scoring!$C$24,"Medium","Low"))))</f>
        <v/>
      </c>
      <c r="L7" s="7"/>
      <c r="M7" s="7"/>
      <c r="N7" s="10"/>
      <c r="O7" s="8"/>
      <c r="P7" s="8"/>
      <c r="Q7" s="9" t="str">
        <f t="shared" si="1"/>
        <v/>
      </c>
      <c r="R7" s="9" t="str">
        <f>IF(Q7="","",IF(Q7&gt;=Scoring!$C$26,"Extreme",IF(Q7&gt;=Scoring!$C$25,"High",IF(Q7&gt;=Scoring!$C$24,"Medium","Low"))))</f>
        <v/>
      </c>
      <c r="S7" s="8"/>
      <c r="T7" s="10"/>
      <c r="U7" s="11" t="str">
        <f>IF(T7="","",EDATE(T7,Scoring!$C$28))</f>
        <v/>
      </c>
    </row>
    <row r="8" spans="1:21" x14ac:dyDescent="0.3">
      <c r="A8" s="7"/>
      <c r="B8" s="7"/>
      <c r="C8" s="7"/>
      <c r="D8" s="7"/>
      <c r="E8" s="7"/>
      <c r="F8" s="8"/>
      <c r="G8" s="7"/>
      <c r="H8" s="8"/>
      <c r="I8" s="8"/>
      <c r="J8" s="9" t="str">
        <f t="shared" si="0"/>
        <v/>
      </c>
      <c r="K8" s="9" t="str">
        <f>IF(J8="","",IF(J8&gt;=Scoring!$C$26,"Extreme",IF(J8&gt;=Scoring!$C$25,"High",IF(J8&gt;=Scoring!$C$24,"Medium","Low"))))</f>
        <v/>
      </c>
      <c r="L8" s="7"/>
      <c r="M8" s="7"/>
      <c r="N8" s="10"/>
      <c r="O8" s="8"/>
      <c r="P8" s="8"/>
      <c r="Q8" s="9" t="str">
        <f t="shared" si="1"/>
        <v/>
      </c>
      <c r="R8" s="9" t="str">
        <f>IF(Q8="","",IF(Q8&gt;=Scoring!$C$26,"Extreme",IF(Q8&gt;=Scoring!$C$25,"High",IF(Q8&gt;=Scoring!$C$24,"Medium","Low"))))</f>
        <v/>
      </c>
      <c r="S8" s="8"/>
      <c r="T8" s="10"/>
      <c r="U8" s="11" t="str">
        <f>IF(T8="","",EDATE(T8,Scoring!$C$28))</f>
        <v/>
      </c>
    </row>
    <row r="9" spans="1:21" x14ac:dyDescent="0.3">
      <c r="A9" s="7"/>
      <c r="B9" s="7"/>
      <c r="C9" s="7"/>
      <c r="D9" s="7"/>
      <c r="E9" s="7"/>
      <c r="F9" s="8"/>
      <c r="G9" s="7"/>
      <c r="H9" s="8"/>
      <c r="I9" s="8"/>
      <c r="J9" s="9" t="str">
        <f t="shared" si="0"/>
        <v/>
      </c>
      <c r="K9" s="9" t="str">
        <f>IF(J9="","",IF(J9&gt;=Scoring!$C$26,"Extreme",IF(J9&gt;=Scoring!$C$25,"High",IF(J9&gt;=Scoring!$C$24,"Medium","Low"))))</f>
        <v/>
      </c>
      <c r="L9" s="7"/>
      <c r="M9" s="7"/>
      <c r="N9" s="10"/>
      <c r="O9" s="8"/>
      <c r="P9" s="8"/>
      <c r="Q9" s="9" t="str">
        <f t="shared" si="1"/>
        <v/>
      </c>
      <c r="R9" s="9" t="str">
        <f>IF(Q9="","",IF(Q9&gt;=Scoring!$C$26,"Extreme",IF(Q9&gt;=Scoring!$C$25,"High",IF(Q9&gt;=Scoring!$C$24,"Medium","Low"))))</f>
        <v/>
      </c>
      <c r="S9" s="8"/>
      <c r="T9" s="10"/>
      <c r="U9" s="11" t="str">
        <f>IF(T9="","",EDATE(T9,Scoring!$C$28))</f>
        <v/>
      </c>
    </row>
    <row r="10" spans="1:21" x14ac:dyDescent="0.3">
      <c r="A10" s="7"/>
      <c r="B10" s="7"/>
      <c r="C10" s="7"/>
      <c r="D10" s="7"/>
      <c r="E10" s="7"/>
      <c r="F10" s="8"/>
      <c r="G10" s="7"/>
      <c r="H10" s="8"/>
      <c r="I10" s="8"/>
      <c r="J10" s="9" t="str">
        <f t="shared" si="0"/>
        <v/>
      </c>
      <c r="K10" s="9" t="str">
        <f>IF(J10="","",IF(J10&gt;=Scoring!$C$26,"Extreme",IF(J10&gt;=Scoring!$C$25,"High",IF(J10&gt;=Scoring!$C$24,"Medium","Low"))))</f>
        <v/>
      </c>
      <c r="L10" s="7"/>
      <c r="M10" s="7"/>
      <c r="N10" s="10"/>
      <c r="O10" s="8"/>
      <c r="P10" s="8"/>
      <c r="Q10" s="9" t="str">
        <f t="shared" si="1"/>
        <v/>
      </c>
      <c r="R10" s="9" t="str">
        <f>IF(Q10="","",IF(Q10&gt;=Scoring!$C$26,"Extreme",IF(Q10&gt;=Scoring!$C$25,"High",IF(Q10&gt;=Scoring!$C$24,"Medium","Low"))))</f>
        <v/>
      </c>
      <c r="S10" s="8"/>
      <c r="T10" s="10"/>
      <c r="U10" s="11" t="str">
        <f>IF(T10="","",EDATE(T10,Scoring!$C$28))</f>
        <v/>
      </c>
    </row>
    <row r="11" spans="1:21" x14ac:dyDescent="0.3">
      <c r="A11" s="7"/>
      <c r="B11" s="7"/>
      <c r="C11" s="7"/>
      <c r="D11" s="7"/>
      <c r="E11" s="7"/>
      <c r="F11" s="8"/>
      <c r="G11" s="7"/>
      <c r="H11" s="8"/>
      <c r="I11" s="8"/>
      <c r="J11" s="9" t="str">
        <f t="shared" si="0"/>
        <v/>
      </c>
      <c r="K11" s="9" t="str">
        <f>IF(J11="","",IF(J11&gt;=Scoring!$C$26,"Extreme",IF(J11&gt;=Scoring!$C$25,"High",IF(J11&gt;=Scoring!$C$24,"Medium","Low"))))</f>
        <v/>
      </c>
      <c r="L11" s="7"/>
      <c r="M11" s="7"/>
      <c r="N11" s="10"/>
      <c r="O11" s="8"/>
      <c r="P11" s="8"/>
      <c r="Q11" s="9" t="str">
        <f t="shared" si="1"/>
        <v/>
      </c>
      <c r="R11" s="9" t="str">
        <f>IF(Q11="","",IF(Q11&gt;=Scoring!$C$26,"Extreme",IF(Q11&gt;=Scoring!$C$25,"High",IF(Q11&gt;=Scoring!$C$24,"Medium","Low"))))</f>
        <v/>
      </c>
      <c r="S11" s="8"/>
      <c r="T11" s="10"/>
      <c r="U11" s="11" t="str">
        <f>IF(T11="","",EDATE(T11,Scoring!$C$28))</f>
        <v/>
      </c>
    </row>
    <row r="12" spans="1:21" x14ac:dyDescent="0.3">
      <c r="A12" s="7"/>
      <c r="B12" s="7"/>
      <c r="C12" s="7"/>
      <c r="D12" s="7"/>
      <c r="E12" s="7"/>
      <c r="F12" s="8"/>
      <c r="G12" s="7"/>
      <c r="H12" s="8"/>
      <c r="I12" s="8"/>
      <c r="J12" s="9" t="str">
        <f t="shared" si="0"/>
        <v/>
      </c>
      <c r="K12" s="9" t="str">
        <f>IF(J12="","",IF(J12&gt;=Scoring!$C$26,"Extreme",IF(J12&gt;=Scoring!$C$25,"High",IF(J12&gt;=Scoring!$C$24,"Medium","Low"))))</f>
        <v/>
      </c>
      <c r="L12" s="7"/>
      <c r="M12" s="7"/>
      <c r="N12" s="10"/>
      <c r="O12" s="8"/>
      <c r="P12" s="8"/>
      <c r="Q12" s="9" t="str">
        <f t="shared" si="1"/>
        <v/>
      </c>
      <c r="R12" s="9" t="str">
        <f>IF(Q12="","",IF(Q12&gt;=Scoring!$C$26,"Extreme",IF(Q12&gt;=Scoring!$C$25,"High",IF(Q12&gt;=Scoring!$C$24,"Medium","Low"))))</f>
        <v/>
      </c>
      <c r="S12" s="8"/>
      <c r="T12" s="10"/>
      <c r="U12" s="11" t="str">
        <f>IF(T12="","",EDATE(T12,Scoring!$C$28))</f>
        <v/>
      </c>
    </row>
    <row r="13" spans="1:21" x14ac:dyDescent="0.3">
      <c r="A13" s="7"/>
      <c r="B13" s="7"/>
      <c r="C13" s="7"/>
      <c r="D13" s="7"/>
      <c r="E13" s="7"/>
      <c r="F13" s="8"/>
      <c r="G13" s="7"/>
      <c r="H13" s="8"/>
      <c r="I13" s="8"/>
      <c r="J13" s="9" t="str">
        <f t="shared" si="0"/>
        <v/>
      </c>
      <c r="K13" s="9" t="str">
        <f>IF(J13="","",IF(J13&gt;=Scoring!$C$26,"Extreme",IF(J13&gt;=Scoring!$C$25,"High",IF(J13&gt;=Scoring!$C$24,"Medium","Low"))))</f>
        <v/>
      </c>
      <c r="L13" s="7"/>
      <c r="M13" s="7"/>
      <c r="N13" s="10"/>
      <c r="O13" s="8"/>
      <c r="P13" s="8"/>
      <c r="Q13" s="9" t="str">
        <f t="shared" si="1"/>
        <v/>
      </c>
      <c r="R13" s="9" t="str">
        <f>IF(Q13="","",IF(Q13&gt;=Scoring!$C$26,"Extreme",IF(Q13&gt;=Scoring!$C$25,"High",IF(Q13&gt;=Scoring!$C$24,"Medium","Low"))))</f>
        <v/>
      </c>
      <c r="S13" s="8"/>
      <c r="T13" s="10"/>
      <c r="U13" s="11" t="str">
        <f>IF(T13="","",EDATE(T13,Scoring!$C$28))</f>
        <v/>
      </c>
    </row>
    <row r="14" spans="1:21" x14ac:dyDescent="0.3">
      <c r="A14" s="7"/>
      <c r="B14" s="7"/>
      <c r="C14" s="7"/>
      <c r="D14" s="7"/>
      <c r="E14" s="7"/>
      <c r="F14" s="8"/>
      <c r="G14" s="7"/>
      <c r="H14" s="8"/>
      <c r="I14" s="8"/>
      <c r="J14" s="9" t="str">
        <f t="shared" si="0"/>
        <v/>
      </c>
      <c r="K14" s="9" t="str">
        <f>IF(J14="","",IF(J14&gt;=Scoring!$C$26,"Extreme",IF(J14&gt;=Scoring!$C$25,"High",IF(J14&gt;=Scoring!$C$24,"Medium","Low"))))</f>
        <v/>
      </c>
      <c r="L14" s="7"/>
      <c r="M14" s="7"/>
      <c r="N14" s="10"/>
      <c r="O14" s="8"/>
      <c r="P14" s="8"/>
      <c r="Q14" s="9" t="str">
        <f t="shared" si="1"/>
        <v/>
      </c>
      <c r="R14" s="9" t="str">
        <f>IF(Q14="","",IF(Q14&gt;=Scoring!$C$26,"Extreme",IF(Q14&gt;=Scoring!$C$25,"High",IF(Q14&gt;=Scoring!$C$24,"Medium","Low"))))</f>
        <v/>
      </c>
      <c r="S14" s="8"/>
      <c r="T14" s="10"/>
      <c r="U14" s="11" t="str">
        <f>IF(T14="","",EDATE(T14,Scoring!$C$28))</f>
        <v/>
      </c>
    </row>
    <row r="15" spans="1:21" x14ac:dyDescent="0.3">
      <c r="A15" s="7"/>
      <c r="B15" s="7"/>
      <c r="C15" s="7"/>
      <c r="D15" s="7"/>
      <c r="E15" s="7"/>
      <c r="F15" s="8"/>
      <c r="G15" s="7"/>
      <c r="H15" s="8"/>
      <c r="I15" s="8"/>
      <c r="J15" s="9" t="str">
        <f t="shared" si="0"/>
        <v/>
      </c>
      <c r="K15" s="9" t="str">
        <f>IF(J15="","",IF(J15&gt;=Scoring!$C$26,"Extreme",IF(J15&gt;=Scoring!$C$25,"High",IF(J15&gt;=Scoring!$C$24,"Medium","Low"))))</f>
        <v/>
      </c>
      <c r="L15" s="7"/>
      <c r="M15" s="7"/>
      <c r="N15" s="10"/>
      <c r="O15" s="8"/>
      <c r="P15" s="8"/>
      <c r="Q15" s="9" t="str">
        <f t="shared" si="1"/>
        <v/>
      </c>
      <c r="R15" s="9" t="str">
        <f>IF(Q15="","",IF(Q15&gt;=Scoring!$C$26,"Extreme",IF(Q15&gt;=Scoring!$C$25,"High",IF(Q15&gt;=Scoring!$C$24,"Medium","Low"))))</f>
        <v/>
      </c>
      <c r="S15" s="8"/>
      <c r="T15" s="10"/>
      <c r="U15" s="11" t="str">
        <f>IF(T15="","",EDATE(T15,Scoring!$C$28))</f>
        <v/>
      </c>
    </row>
    <row r="16" spans="1:21" x14ac:dyDescent="0.3">
      <c r="A16" s="7"/>
      <c r="B16" s="7"/>
      <c r="C16" s="7"/>
      <c r="D16" s="7"/>
      <c r="E16" s="7"/>
      <c r="F16" s="8"/>
      <c r="G16" s="7"/>
      <c r="H16" s="8"/>
      <c r="I16" s="8"/>
      <c r="J16" s="9" t="str">
        <f t="shared" si="0"/>
        <v/>
      </c>
      <c r="K16" s="9" t="str">
        <f>IF(J16="","",IF(J16&gt;=Scoring!$C$26,"Extreme",IF(J16&gt;=Scoring!$C$25,"High",IF(J16&gt;=Scoring!$C$24,"Medium","Low"))))</f>
        <v/>
      </c>
      <c r="L16" s="7"/>
      <c r="M16" s="7"/>
      <c r="N16" s="10"/>
      <c r="O16" s="8"/>
      <c r="P16" s="8"/>
      <c r="Q16" s="9" t="str">
        <f t="shared" si="1"/>
        <v/>
      </c>
      <c r="R16" s="9" t="str">
        <f>IF(Q16="","",IF(Q16&gt;=Scoring!$C$26,"Extreme",IF(Q16&gt;=Scoring!$C$25,"High",IF(Q16&gt;=Scoring!$C$24,"Medium","Low"))))</f>
        <v/>
      </c>
      <c r="S16" s="8"/>
      <c r="T16" s="10"/>
      <c r="U16" s="11" t="str">
        <f>IF(T16="","",EDATE(T16,Scoring!$C$28))</f>
        <v/>
      </c>
    </row>
    <row r="17" spans="1:21" x14ac:dyDescent="0.3">
      <c r="A17" s="7"/>
      <c r="B17" s="7"/>
      <c r="C17" s="7"/>
      <c r="D17" s="7"/>
      <c r="E17" s="7"/>
      <c r="F17" s="8"/>
      <c r="G17" s="7"/>
      <c r="H17" s="8"/>
      <c r="I17" s="8"/>
      <c r="J17" s="9" t="str">
        <f t="shared" si="0"/>
        <v/>
      </c>
      <c r="K17" s="9" t="str">
        <f>IF(J17="","",IF(J17&gt;=Scoring!$C$26,"Extreme",IF(J17&gt;=Scoring!$C$25,"High",IF(J17&gt;=Scoring!$C$24,"Medium","Low"))))</f>
        <v/>
      </c>
      <c r="L17" s="7"/>
      <c r="M17" s="7"/>
      <c r="N17" s="10"/>
      <c r="O17" s="8"/>
      <c r="P17" s="8"/>
      <c r="Q17" s="9" t="str">
        <f t="shared" si="1"/>
        <v/>
      </c>
      <c r="R17" s="9" t="str">
        <f>IF(Q17="","",IF(Q17&gt;=Scoring!$C$26,"Extreme",IF(Q17&gt;=Scoring!$C$25,"High",IF(Q17&gt;=Scoring!$C$24,"Medium","Low"))))</f>
        <v/>
      </c>
      <c r="S17" s="8"/>
      <c r="T17" s="10"/>
      <c r="U17" s="11" t="str">
        <f>IF(T17="","",EDATE(T17,Scoring!$C$28))</f>
        <v/>
      </c>
    </row>
    <row r="18" spans="1:21" x14ac:dyDescent="0.3">
      <c r="A18" s="7"/>
      <c r="B18" s="7"/>
      <c r="C18" s="7"/>
      <c r="D18" s="7"/>
      <c r="E18" s="7"/>
      <c r="F18" s="8"/>
      <c r="G18" s="7"/>
      <c r="H18" s="8"/>
      <c r="I18" s="8"/>
      <c r="J18" s="9" t="str">
        <f t="shared" si="0"/>
        <v/>
      </c>
      <c r="K18" s="9" t="str">
        <f>IF(J18="","",IF(J18&gt;=Scoring!$C$26,"Extreme",IF(J18&gt;=Scoring!$C$25,"High",IF(J18&gt;=Scoring!$C$24,"Medium","Low"))))</f>
        <v/>
      </c>
      <c r="L18" s="7"/>
      <c r="M18" s="7"/>
      <c r="N18" s="10"/>
      <c r="O18" s="8"/>
      <c r="P18" s="8"/>
      <c r="Q18" s="9" t="str">
        <f t="shared" si="1"/>
        <v/>
      </c>
      <c r="R18" s="9" t="str">
        <f>IF(Q18="","",IF(Q18&gt;=Scoring!$C$26,"Extreme",IF(Q18&gt;=Scoring!$C$25,"High",IF(Q18&gt;=Scoring!$C$24,"Medium","Low"))))</f>
        <v/>
      </c>
      <c r="S18" s="8"/>
      <c r="T18" s="10"/>
      <c r="U18" s="11" t="str">
        <f>IF(T18="","",EDATE(T18,Scoring!$C$28))</f>
        <v/>
      </c>
    </row>
    <row r="19" spans="1:21" x14ac:dyDescent="0.3">
      <c r="A19" s="7"/>
      <c r="B19" s="7"/>
      <c r="C19" s="7"/>
      <c r="D19" s="7"/>
      <c r="E19" s="7"/>
      <c r="F19" s="8"/>
      <c r="G19" s="7"/>
      <c r="H19" s="8"/>
      <c r="I19" s="8"/>
      <c r="J19" s="9" t="str">
        <f t="shared" si="0"/>
        <v/>
      </c>
      <c r="K19" s="9" t="str">
        <f>IF(J19="","",IF(J19&gt;=Scoring!$C$26,"Extreme",IF(J19&gt;=Scoring!$C$25,"High",IF(J19&gt;=Scoring!$C$24,"Medium","Low"))))</f>
        <v/>
      </c>
      <c r="L19" s="7"/>
      <c r="M19" s="7"/>
      <c r="N19" s="10"/>
      <c r="O19" s="8"/>
      <c r="P19" s="8"/>
      <c r="Q19" s="9" t="str">
        <f t="shared" si="1"/>
        <v/>
      </c>
      <c r="R19" s="9" t="str">
        <f>IF(Q19="","",IF(Q19&gt;=Scoring!$C$26,"Extreme",IF(Q19&gt;=Scoring!$C$25,"High",IF(Q19&gt;=Scoring!$C$24,"Medium","Low"))))</f>
        <v/>
      </c>
      <c r="S19" s="8"/>
      <c r="T19" s="10"/>
      <c r="U19" s="11" t="str">
        <f>IF(T19="","",EDATE(T19,Scoring!$C$28))</f>
        <v/>
      </c>
    </row>
    <row r="20" spans="1:21" x14ac:dyDescent="0.3">
      <c r="A20" s="7"/>
      <c r="B20" s="7"/>
      <c r="C20" s="7"/>
      <c r="D20" s="7"/>
      <c r="E20" s="7"/>
      <c r="F20" s="8"/>
      <c r="G20" s="7"/>
      <c r="H20" s="8"/>
      <c r="I20" s="8"/>
      <c r="J20" s="9" t="str">
        <f t="shared" si="0"/>
        <v/>
      </c>
      <c r="K20" s="9" t="str">
        <f>IF(J20="","",IF(J20&gt;=Scoring!$C$26,"Extreme",IF(J20&gt;=Scoring!$C$25,"High",IF(J20&gt;=Scoring!$C$24,"Medium","Low"))))</f>
        <v/>
      </c>
      <c r="L20" s="7"/>
      <c r="M20" s="7"/>
      <c r="N20" s="10"/>
      <c r="O20" s="8"/>
      <c r="P20" s="8"/>
      <c r="Q20" s="9" t="str">
        <f t="shared" si="1"/>
        <v/>
      </c>
      <c r="R20" s="9" t="str">
        <f>IF(Q20="","",IF(Q20&gt;=Scoring!$C$26,"Extreme",IF(Q20&gt;=Scoring!$C$25,"High",IF(Q20&gt;=Scoring!$C$24,"Medium","Low"))))</f>
        <v/>
      </c>
      <c r="S20" s="8"/>
      <c r="T20" s="10"/>
      <c r="U20" s="11" t="str">
        <f>IF(T20="","",EDATE(T20,Scoring!$C$28))</f>
        <v/>
      </c>
    </row>
    <row r="21" spans="1:21" x14ac:dyDescent="0.3">
      <c r="A21" s="7"/>
      <c r="B21" s="7"/>
      <c r="C21" s="7"/>
      <c r="D21" s="7"/>
      <c r="E21" s="7"/>
      <c r="F21" s="8"/>
      <c r="G21" s="7"/>
      <c r="H21" s="8"/>
      <c r="I21" s="8"/>
      <c r="J21" s="9" t="str">
        <f t="shared" si="0"/>
        <v/>
      </c>
      <c r="K21" s="9" t="str">
        <f>IF(J21="","",IF(J21&gt;=Scoring!$C$26,"Extreme",IF(J21&gt;=Scoring!$C$25,"High",IF(J21&gt;=Scoring!$C$24,"Medium","Low"))))</f>
        <v/>
      </c>
      <c r="L21" s="7"/>
      <c r="M21" s="7"/>
      <c r="N21" s="10"/>
      <c r="O21" s="8"/>
      <c r="P21" s="8"/>
      <c r="Q21" s="9" t="str">
        <f t="shared" si="1"/>
        <v/>
      </c>
      <c r="R21" s="9" t="str">
        <f>IF(Q21="","",IF(Q21&gt;=Scoring!$C$26,"Extreme",IF(Q21&gt;=Scoring!$C$25,"High",IF(Q21&gt;=Scoring!$C$24,"Medium","Low"))))</f>
        <v/>
      </c>
      <c r="S21" s="8"/>
      <c r="T21" s="10"/>
      <c r="U21" s="11" t="str">
        <f>IF(T21="","",EDATE(T21,Scoring!$C$28))</f>
        <v/>
      </c>
    </row>
    <row r="22" spans="1:21" x14ac:dyDescent="0.3">
      <c r="A22" s="7"/>
      <c r="B22" s="7"/>
      <c r="C22" s="7"/>
      <c r="D22" s="7"/>
      <c r="E22" s="7"/>
      <c r="F22" s="8"/>
      <c r="G22" s="7"/>
      <c r="H22" s="8"/>
      <c r="I22" s="8"/>
      <c r="J22" s="9" t="str">
        <f t="shared" si="0"/>
        <v/>
      </c>
      <c r="K22" s="9" t="str">
        <f>IF(J22="","",IF(J22&gt;=Scoring!$C$26,"Extreme",IF(J22&gt;=Scoring!$C$25,"High",IF(J22&gt;=Scoring!$C$24,"Medium","Low"))))</f>
        <v/>
      </c>
      <c r="L22" s="7"/>
      <c r="M22" s="7"/>
      <c r="N22" s="10"/>
      <c r="O22" s="8"/>
      <c r="P22" s="8"/>
      <c r="Q22" s="9" t="str">
        <f t="shared" si="1"/>
        <v/>
      </c>
      <c r="R22" s="9" t="str">
        <f>IF(Q22="","",IF(Q22&gt;=Scoring!$C$26,"Extreme",IF(Q22&gt;=Scoring!$C$25,"High",IF(Q22&gt;=Scoring!$C$24,"Medium","Low"))))</f>
        <v/>
      </c>
      <c r="S22" s="8"/>
      <c r="T22" s="10"/>
      <c r="U22" s="11" t="str">
        <f>IF(T22="","",EDATE(T22,Scoring!$C$28))</f>
        <v/>
      </c>
    </row>
    <row r="23" spans="1:21" x14ac:dyDescent="0.3">
      <c r="A23" s="7"/>
      <c r="B23" s="7"/>
      <c r="C23" s="7"/>
      <c r="D23" s="7"/>
      <c r="E23" s="7"/>
      <c r="F23" s="8"/>
      <c r="G23" s="7"/>
      <c r="H23" s="8"/>
      <c r="I23" s="8"/>
      <c r="J23" s="9" t="str">
        <f t="shared" si="0"/>
        <v/>
      </c>
      <c r="K23" s="9" t="str">
        <f>IF(J23="","",IF(J23&gt;=Scoring!$C$26,"Extreme",IF(J23&gt;=Scoring!$C$25,"High",IF(J23&gt;=Scoring!$C$24,"Medium","Low"))))</f>
        <v/>
      </c>
      <c r="L23" s="7"/>
      <c r="M23" s="7"/>
      <c r="N23" s="10"/>
      <c r="O23" s="8"/>
      <c r="P23" s="8"/>
      <c r="Q23" s="9" t="str">
        <f t="shared" si="1"/>
        <v/>
      </c>
      <c r="R23" s="9" t="str">
        <f>IF(Q23="","",IF(Q23&gt;=Scoring!$C$26,"Extreme",IF(Q23&gt;=Scoring!$C$25,"High",IF(Q23&gt;=Scoring!$C$24,"Medium","Low"))))</f>
        <v/>
      </c>
      <c r="S23" s="8"/>
      <c r="T23" s="10"/>
      <c r="U23" s="11" t="str">
        <f>IF(T23="","",EDATE(T23,Scoring!$C$28))</f>
        <v/>
      </c>
    </row>
    <row r="24" spans="1:21" x14ac:dyDescent="0.3">
      <c r="A24" s="7"/>
      <c r="B24" s="7"/>
      <c r="C24" s="7"/>
      <c r="D24" s="7"/>
      <c r="E24" s="7"/>
      <c r="F24" s="8"/>
      <c r="G24" s="7"/>
      <c r="H24" s="8"/>
      <c r="I24" s="8"/>
      <c r="J24" s="9" t="str">
        <f t="shared" si="0"/>
        <v/>
      </c>
      <c r="K24" s="9" t="str">
        <f>IF(J24="","",IF(J24&gt;=Scoring!$C$26,"Extreme",IF(J24&gt;=Scoring!$C$25,"High",IF(J24&gt;=Scoring!$C$24,"Medium","Low"))))</f>
        <v/>
      </c>
      <c r="L24" s="7"/>
      <c r="M24" s="7"/>
      <c r="N24" s="10"/>
      <c r="O24" s="8"/>
      <c r="P24" s="8"/>
      <c r="Q24" s="9" t="str">
        <f t="shared" si="1"/>
        <v/>
      </c>
      <c r="R24" s="9" t="str">
        <f>IF(Q24="","",IF(Q24&gt;=Scoring!$C$26,"Extreme",IF(Q24&gt;=Scoring!$C$25,"High",IF(Q24&gt;=Scoring!$C$24,"Medium","Low"))))</f>
        <v/>
      </c>
      <c r="S24" s="8"/>
      <c r="T24" s="10"/>
      <c r="U24" s="11" t="str">
        <f>IF(T24="","",EDATE(T24,Scoring!$C$28))</f>
        <v/>
      </c>
    </row>
    <row r="25" spans="1:21" x14ac:dyDescent="0.3">
      <c r="A25" s="7"/>
      <c r="B25" s="7"/>
      <c r="C25" s="7"/>
      <c r="D25" s="7"/>
      <c r="E25" s="7"/>
      <c r="F25" s="8"/>
      <c r="G25" s="7"/>
      <c r="H25" s="8"/>
      <c r="I25" s="8"/>
      <c r="J25" s="9" t="str">
        <f t="shared" si="0"/>
        <v/>
      </c>
      <c r="K25" s="9" t="str">
        <f>IF(J25="","",IF(J25&gt;=Scoring!$C$26,"Extreme",IF(J25&gt;=Scoring!$C$25,"High",IF(J25&gt;=Scoring!$C$24,"Medium","Low"))))</f>
        <v/>
      </c>
      <c r="L25" s="7"/>
      <c r="M25" s="7"/>
      <c r="N25" s="10"/>
      <c r="O25" s="8"/>
      <c r="P25" s="8"/>
      <c r="Q25" s="9" t="str">
        <f t="shared" si="1"/>
        <v/>
      </c>
      <c r="R25" s="9" t="str">
        <f>IF(Q25="","",IF(Q25&gt;=Scoring!$C$26,"Extreme",IF(Q25&gt;=Scoring!$C$25,"High",IF(Q25&gt;=Scoring!$C$24,"Medium","Low"))))</f>
        <v/>
      </c>
      <c r="S25" s="8"/>
      <c r="T25" s="10"/>
      <c r="U25" s="11" t="str">
        <f>IF(T25="","",EDATE(T25,Scoring!$C$28))</f>
        <v/>
      </c>
    </row>
    <row r="26" spans="1:21" x14ac:dyDescent="0.3">
      <c r="A26" s="7"/>
      <c r="B26" s="7"/>
      <c r="C26" s="7"/>
      <c r="D26" s="7"/>
      <c r="E26" s="7"/>
      <c r="F26" s="8"/>
      <c r="G26" s="7"/>
      <c r="H26" s="8"/>
      <c r="I26" s="8"/>
      <c r="J26" s="9" t="str">
        <f t="shared" si="0"/>
        <v/>
      </c>
      <c r="K26" s="9" t="str">
        <f>IF(J26="","",IF(J26&gt;=Scoring!$C$26,"Extreme",IF(J26&gt;=Scoring!$C$25,"High",IF(J26&gt;=Scoring!$C$24,"Medium","Low"))))</f>
        <v/>
      </c>
      <c r="L26" s="7"/>
      <c r="M26" s="7"/>
      <c r="N26" s="10"/>
      <c r="O26" s="8"/>
      <c r="P26" s="8"/>
      <c r="Q26" s="9" t="str">
        <f t="shared" si="1"/>
        <v/>
      </c>
      <c r="R26" s="9" t="str">
        <f>IF(Q26="","",IF(Q26&gt;=Scoring!$C$26,"Extreme",IF(Q26&gt;=Scoring!$C$25,"High",IF(Q26&gt;=Scoring!$C$24,"Medium","Low"))))</f>
        <v/>
      </c>
      <c r="S26" s="8"/>
      <c r="T26" s="10"/>
      <c r="U26" s="11" t="str">
        <f>IF(T26="","",EDATE(T26,Scoring!$C$28))</f>
        <v/>
      </c>
    </row>
    <row r="27" spans="1:21" x14ac:dyDescent="0.3">
      <c r="A27" s="7"/>
      <c r="B27" s="7"/>
      <c r="C27" s="7"/>
      <c r="D27" s="7"/>
      <c r="E27" s="7"/>
      <c r="F27" s="8"/>
      <c r="G27" s="7"/>
      <c r="H27" s="8"/>
      <c r="I27" s="8"/>
      <c r="J27" s="9" t="str">
        <f t="shared" si="0"/>
        <v/>
      </c>
      <c r="K27" s="9" t="str">
        <f>IF(J27="","",IF(J27&gt;=Scoring!$C$26,"Extreme",IF(J27&gt;=Scoring!$C$25,"High",IF(J27&gt;=Scoring!$C$24,"Medium","Low"))))</f>
        <v/>
      </c>
      <c r="L27" s="7"/>
      <c r="M27" s="7"/>
      <c r="N27" s="10"/>
      <c r="O27" s="8"/>
      <c r="P27" s="8"/>
      <c r="Q27" s="9" t="str">
        <f t="shared" si="1"/>
        <v/>
      </c>
      <c r="R27" s="9" t="str">
        <f>IF(Q27="","",IF(Q27&gt;=Scoring!$C$26,"Extreme",IF(Q27&gt;=Scoring!$C$25,"High",IF(Q27&gt;=Scoring!$C$24,"Medium","Low"))))</f>
        <v/>
      </c>
      <c r="S27" s="8"/>
      <c r="T27" s="10"/>
      <c r="U27" s="11" t="str">
        <f>IF(T27="","",EDATE(T27,Scoring!$C$28))</f>
        <v/>
      </c>
    </row>
    <row r="28" spans="1:21" x14ac:dyDescent="0.3">
      <c r="A28" s="7"/>
      <c r="B28" s="7"/>
      <c r="C28" s="7"/>
      <c r="D28" s="7"/>
      <c r="E28" s="7"/>
      <c r="F28" s="8"/>
      <c r="G28" s="7"/>
      <c r="H28" s="8"/>
      <c r="I28" s="8"/>
      <c r="J28" s="9" t="str">
        <f t="shared" si="0"/>
        <v/>
      </c>
      <c r="K28" s="9" t="str">
        <f>IF(J28="","",IF(J28&gt;=Scoring!$C$26,"Extreme",IF(J28&gt;=Scoring!$C$25,"High",IF(J28&gt;=Scoring!$C$24,"Medium","Low"))))</f>
        <v/>
      </c>
      <c r="L28" s="7"/>
      <c r="M28" s="7"/>
      <c r="N28" s="10"/>
      <c r="O28" s="8"/>
      <c r="P28" s="8"/>
      <c r="Q28" s="9" t="str">
        <f t="shared" si="1"/>
        <v/>
      </c>
      <c r="R28" s="9" t="str">
        <f>IF(Q28="","",IF(Q28&gt;=Scoring!$C$26,"Extreme",IF(Q28&gt;=Scoring!$C$25,"High",IF(Q28&gt;=Scoring!$C$24,"Medium","Low"))))</f>
        <v/>
      </c>
      <c r="S28" s="8"/>
      <c r="T28" s="10"/>
      <c r="U28" s="11" t="str">
        <f>IF(T28="","",EDATE(T28,Scoring!$C$28))</f>
        <v/>
      </c>
    </row>
    <row r="29" spans="1:21" x14ac:dyDescent="0.3">
      <c r="A29" s="7"/>
      <c r="B29" s="7"/>
      <c r="C29" s="7"/>
      <c r="D29" s="7"/>
      <c r="E29" s="7"/>
      <c r="F29" s="8"/>
      <c r="G29" s="7"/>
      <c r="H29" s="8"/>
      <c r="I29" s="8"/>
      <c r="J29" s="9" t="str">
        <f t="shared" si="0"/>
        <v/>
      </c>
      <c r="K29" s="9" t="str">
        <f>IF(J29="","",IF(J29&gt;=Scoring!$C$26,"Extreme",IF(J29&gt;=Scoring!$C$25,"High",IF(J29&gt;=Scoring!$C$24,"Medium","Low"))))</f>
        <v/>
      </c>
      <c r="L29" s="7"/>
      <c r="M29" s="7"/>
      <c r="N29" s="10"/>
      <c r="O29" s="8"/>
      <c r="P29" s="8"/>
      <c r="Q29" s="9" t="str">
        <f t="shared" si="1"/>
        <v/>
      </c>
      <c r="R29" s="9" t="str">
        <f>IF(Q29="","",IF(Q29&gt;=Scoring!$C$26,"Extreme",IF(Q29&gt;=Scoring!$C$25,"High",IF(Q29&gt;=Scoring!$C$24,"Medium","Low"))))</f>
        <v/>
      </c>
      <c r="S29" s="8"/>
      <c r="T29" s="10"/>
      <c r="U29" s="11" t="str">
        <f>IF(T29="","",EDATE(T29,Scoring!$C$28))</f>
        <v/>
      </c>
    </row>
    <row r="30" spans="1:21" x14ac:dyDescent="0.3">
      <c r="A30" s="7"/>
      <c r="B30" s="7"/>
      <c r="C30" s="7"/>
      <c r="D30" s="7"/>
      <c r="E30" s="7"/>
      <c r="F30" s="8"/>
      <c r="G30" s="7"/>
      <c r="H30" s="8"/>
      <c r="I30" s="8"/>
      <c r="J30" s="9" t="str">
        <f t="shared" si="0"/>
        <v/>
      </c>
      <c r="K30" s="9" t="str">
        <f>IF(J30="","",IF(J30&gt;=Scoring!$C$26,"Extreme",IF(J30&gt;=Scoring!$C$25,"High",IF(J30&gt;=Scoring!$C$24,"Medium","Low"))))</f>
        <v/>
      </c>
      <c r="L30" s="7"/>
      <c r="M30" s="7"/>
      <c r="N30" s="10"/>
      <c r="O30" s="8"/>
      <c r="P30" s="8"/>
      <c r="Q30" s="9" t="str">
        <f t="shared" si="1"/>
        <v/>
      </c>
      <c r="R30" s="9" t="str">
        <f>IF(Q30="","",IF(Q30&gt;=Scoring!$C$26,"Extreme",IF(Q30&gt;=Scoring!$C$25,"High",IF(Q30&gt;=Scoring!$C$24,"Medium","Low"))))</f>
        <v/>
      </c>
      <c r="S30" s="8"/>
      <c r="T30" s="10"/>
      <c r="U30" s="11" t="str">
        <f>IF(T30="","",EDATE(T30,Scoring!$C$28))</f>
        <v/>
      </c>
    </row>
    <row r="31" spans="1:21" x14ac:dyDescent="0.3">
      <c r="A31" s="7"/>
      <c r="B31" s="7"/>
      <c r="C31" s="7"/>
      <c r="D31" s="7"/>
      <c r="E31" s="7"/>
      <c r="F31" s="8"/>
      <c r="G31" s="7"/>
      <c r="H31" s="8"/>
      <c r="I31" s="8"/>
      <c r="J31" s="9" t="str">
        <f t="shared" si="0"/>
        <v/>
      </c>
      <c r="K31" s="9" t="str">
        <f>IF(J31="","",IF(J31&gt;=Scoring!$C$26,"Extreme",IF(J31&gt;=Scoring!$C$25,"High",IF(J31&gt;=Scoring!$C$24,"Medium","Low"))))</f>
        <v/>
      </c>
      <c r="L31" s="7"/>
      <c r="M31" s="7"/>
      <c r="N31" s="10"/>
      <c r="O31" s="8"/>
      <c r="P31" s="8"/>
      <c r="Q31" s="9" t="str">
        <f t="shared" si="1"/>
        <v/>
      </c>
      <c r="R31" s="9" t="str">
        <f>IF(Q31="","",IF(Q31&gt;=Scoring!$C$26,"Extreme",IF(Q31&gt;=Scoring!$C$25,"High",IF(Q31&gt;=Scoring!$C$24,"Medium","Low"))))</f>
        <v/>
      </c>
      <c r="S31" s="8"/>
      <c r="T31" s="10"/>
      <c r="U31" s="11" t="str">
        <f>IF(T31="","",EDATE(T31,Scoring!$C$28))</f>
        <v/>
      </c>
    </row>
    <row r="32" spans="1:21" x14ac:dyDescent="0.3">
      <c r="A32" s="7"/>
      <c r="B32" s="7"/>
      <c r="C32" s="7"/>
      <c r="D32" s="7"/>
      <c r="E32" s="7"/>
      <c r="F32" s="8"/>
      <c r="G32" s="7"/>
      <c r="H32" s="8"/>
      <c r="I32" s="8"/>
      <c r="J32" s="9" t="str">
        <f t="shared" si="0"/>
        <v/>
      </c>
      <c r="K32" s="9" t="str">
        <f>IF(J32="","",IF(J32&gt;=Scoring!$C$26,"Extreme",IF(J32&gt;=Scoring!$C$25,"High",IF(J32&gt;=Scoring!$C$24,"Medium","Low"))))</f>
        <v/>
      </c>
      <c r="L32" s="7"/>
      <c r="M32" s="7"/>
      <c r="N32" s="10"/>
      <c r="O32" s="8"/>
      <c r="P32" s="8"/>
      <c r="Q32" s="9" t="str">
        <f t="shared" si="1"/>
        <v/>
      </c>
      <c r="R32" s="9" t="str">
        <f>IF(Q32="","",IF(Q32&gt;=Scoring!$C$26,"Extreme",IF(Q32&gt;=Scoring!$C$25,"High",IF(Q32&gt;=Scoring!$C$24,"Medium","Low"))))</f>
        <v/>
      </c>
      <c r="S32" s="8"/>
      <c r="T32" s="10"/>
      <c r="U32" s="11" t="str">
        <f>IF(T32="","",EDATE(T32,Scoring!$C$28))</f>
        <v/>
      </c>
    </row>
    <row r="33" spans="1:21" x14ac:dyDescent="0.3">
      <c r="A33" s="7"/>
      <c r="B33" s="7"/>
      <c r="C33" s="7"/>
      <c r="D33" s="7"/>
      <c r="E33" s="7"/>
      <c r="F33" s="8"/>
      <c r="G33" s="7"/>
      <c r="H33" s="8"/>
      <c r="I33" s="8"/>
      <c r="J33" s="9" t="str">
        <f t="shared" si="0"/>
        <v/>
      </c>
      <c r="K33" s="9" t="str">
        <f>IF(J33="","",IF(J33&gt;=Scoring!$C$26,"Extreme",IF(J33&gt;=Scoring!$C$25,"High",IF(J33&gt;=Scoring!$C$24,"Medium","Low"))))</f>
        <v/>
      </c>
      <c r="L33" s="7"/>
      <c r="M33" s="7"/>
      <c r="N33" s="10"/>
      <c r="O33" s="8"/>
      <c r="P33" s="8"/>
      <c r="Q33" s="9" t="str">
        <f t="shared" si="1"/>
        <v/>
      </c>
      <c r="R33" s="9" t="str">
        <f>IF(Q33="","",IF(Q33&gt;=Scoring!$C$26,"Extreme",IF(Q33&gt;=Scoring!$C$25,"High",IF(Q33&gt;=Scoring!$C$24,"Medium","Low"))))</f>
        <v/>
      </c>
      <c r="S33" s="8"/>
      <c r="T33" s="10"/>
      <c r="U33" s="11" t="str">
        <f>IF(T33="","",EDATE(T33,Scoring!$C$28))</f>
        <v/>
      </c>
    </row>
    <row r="34" spans="1:21" x14ac:dyDescent="0.3">
      <c r="A34" s="7"/>
      <c r="B34" s="7"/>
      <c r="C34" s="7"/>
      <c r="D34" s="7"/>
      <c r="E34" s="7"/>
      <c r="F34" s="8"/>
      <c r="G34" s="7"/>
      <c r="H34" s="8"/>
      <c r="I34" s="8"/>
      <c r="J34" s="9" t="str">
        <f t="shared" si="0"/>
        <v/>
      </c>
      <c r="K34" s="9" t="str">
        <f>IF(J34="","",IF(J34&gt;=Scoring!$C$26,"Extreme",IF(J34&gt;=Scoring!$C$25,"High",IF(J34&gt;=Scoring!$C$24,"Medium","Low"))))</f>
        <v/>
      </c>
      <c r="L34" s="7"/>
      <c r="M34" s="7"/>
      <c r="N34" s="10"/>
      <c r="O34" s="8"/>
      <c r="P34" s="8"/>
      <c r="Q34" s="9" t="str">
        <f t="shared" si="1"/>
        <v/>
      </c>
      <c r="R34" s="9" t="str">
        <f>IF(Q34="","",IF(Q34&gt;=Scoring!$C$26,"Extreme",IF(Q34&gt;=Scoring!$C$25,"High",IF(Q34&gt;=Scoring!$C$24,"Medium","Low"))))</f>
        <v/>
      </c>
      <c r="S34" s="8"/>
      <c r="T34" s="10"/>
      <c r="U34" s="11" t="str">
        <f>IF(T34="","",EDATE(T34,Scoring!$C$28))</f>
        <v/>
      </c>
    </row>
    <row r="35" spans="1:21" x14ac:dyDescent="0.3">
      <c r="A35" s="7"/>
      <c r="B35" s="7"/>
      <c r="C35" s="7"/>
      <c r="D35" s="7"/>
      <c r="E35" s="7"/>
      <c r="F35" s="8"/>
      <c r="G35" s="7"/>
      <c r="H35" s="8"/>
      <c r="I35" s="8"/>
      <c r="J35" s="9" t="str">
        <f t="shared" si="0"/>
        <v/>
      </c>
      <c r="K35" s="9" t="str">
        <f>IF(J35="","",IF(J35&gt;=Scoring!$C$26,"Extreme",IF(J35&gt;=Scoring!$C$25,"High",IF(J35&gt;=Scoring!$C$24,"Medium","Low"))))</f>
        <v/>
      </c>
      <c r="L35" s="7"/>
      <c r="M35" s="7"/>
      <c r="N35" s="10"/>
      <c r="O35" s="8"/>
      <c r="P35" s="8"/>
      <c r="Q35" s="9" t="str">
        <f t="shared" si="1"/>
        <v/>
      </c>
      <c r="R35" s="9" t="str">
        <f>IF(Q35="","",IF(Q35&gt;=Scoring!$C$26,"Extreme",IF(Q35&gt;=Scoring!$C$25,"High",IF(Q35&gt;=Scoring!$C$24,"Medium","Low"))))</f>
        <v/>
      </c>
      <c r="S35" s="8"/>
      <c r="T35" s="10"/>
      <c r="U35" s="11" t="str">
        <f>IF(T35="","",EDATE(T35,Scoring!$C$28))</f>
        <v/>
      </c>
    </row>
    <row r="36" spans="1:21" x14ac:dyDescent="0.3">
      <c r="A36" s="7"/>
      <c r="B36" s="7"/>
      <c r="C36" s="7"/>
      <c r="D36" s="7"/>
      <c r="E36" s="7"/>
      <c r="F36" s="8"/>
      <c r="G36" s="7"/>
      <c r="H36" s="8"/>
      <c r="I36" s="8"/>
      <c r="J36" s="9" t="str">
        <f t="shared" si="0"/>
        <v/>
      </c>
      <c r="K36" s="9" t="str">
        <f>IF(J36="","",IF(J36&gt;=Scoring!$C$26,"Extreme",IF(J36&gt;=Scoring!$C$25,"High",IF(J36&gt;=Scoring!$C$24,"Medium","Low"))))</f>
        <v/>
      </c>
      <c r="L36" s="7"/>
      <c r="M36" s="7"/>
      <c r="N36" s="10"/>
      <c r="O36" s="8"/>
      <c r="P36" s="8"/>
      <c r="Q36" s="9" t="str">
        <f t="shared" si="1"/>
        <v/>
      </c>
      <c r="R36" s="9" t="str">
        <f>IF(Q36="","",IF(Q36&gt;=Scoring!$C$26,"Extreme",IF(Q36&gt;=Scoring!$C$25,"High",IF(Q36&gt;=Scoring!$C$24,"Medium","Low"))))</f>
        <v/>
      </c>
      <c r="S36" s="8"/>
      <c r="T36" s="10"/>
      <c r="U36" s="11" t="str">
        <f>IF(T36="","",EDATE(T36,Scoring!$C$28))</f>
        <v/>
      </c>
    </row>
    <row r="37" spans="1:21" x14ac:dyDescent="0.3">
      <c r="A37" s="7"/>
      <c r="B37" s="7"/>
      <c r="C37" s="7"/>
      <c r="D37" s="7"/>
      <c r="E37" s="7"/>
      <c r="F37" s="8"/>
      <c r="G37" s="7"/>
      <c r="H37" s="8"/>
      <c r="I37" s="8"/>
      <c r="J37" s="9" t="str">
        <f t="shared" ref="J37:J68" si="2">IF(OR(H37="",I37=""),"",H37*I37)</f>
        <v/>
      </c>
      <c r="K37" s="9" t="str">
        <f>IF(J37="","",IF(J37&gt;=Scoring!$C$26,"Extreme",IF(J37&gt;=Scoring!$C$25,"High",IF(J37&gt;=Scoring!$C$24,"Medium","Low"))))</f>
        <v/>
      </c>
      <c r="L37" s="7"/>
      <c r="M37" s="7"/>
      <c r="N37" s="10"/>
      <c r="O37" s="8"/>
      <c r="P37" s="8"/>
      <c r="Q37" s="9" t="str">
        <f t="shared" ref="Q37:Q68" si="3">IF(OR(O37="",P37=""),"",O37*P37)</f>
        <v/>
      </c>
      <c r="R37" s="9" t="str">
        <f>IF(Q37="","",IF(Q37&gt;=Scoring!$C$26,"Extreme",IF(Q37&gt;=Scoring!$C$25,"High",IF(Q37&gt;=Scoring!$C$24,"Medium","Low"))))</f>
        <v/>
      </c>
      <c r="S37" s="8"/>
      <c r="T37" s="10"/>
      <c r="U37" s="11" t="str">
        <f>IF(T37="","",EDATE(T37,Scoring!$C$28))</f>
        <v/>
      </c>
    </row>
    <row r="38" spans="1:21" x14ac:dyDescent="0.3">
      <c r="A38" s="7"/>
      <c r="B38" s="7"/>
      <c r="C38" s="7"/>
      <c r="D38" s="7"/>
      <c r="E38" s="7"/>
      <c r="F38" s="8"/>
      <c r="G38" s="7"/>
      <c r="H38" s="8"/>
      <c r="I38" s="8"/>
      <c r="J38" s="9" t="str">
        <f t="shared" si="2"/>
        <v/>
      </c>
      <c r="K38" s="9" t="str">
        <f>IF(J38="","",IF(J38&gt;=Scoring!$C$26,"Extreme",IF(J38&gt;=Scoring!$C$25,"High",IF(J38&gt;=Scoring!$C$24,"Medium","Low"))))</f>
        <v/>
      </c>
      <c r="L38" s="7"/>
      <c r="M38" s="7"/>
      <c r="N38" s="10"/>
      <c r="O38" s="8"/>
      <c r="P38" s="8"/>
      <c r="Q38" s="9" t="str">
        <f t="shared" si="3"/>
        <v/>
      </c>
      <c r="R38" s="9" t="str">
        <f>IF(Q38="","",IF(Q38&gt;=Scoring!$C$26,"Extreme",IF(Q38&gt;=Scoring!$C$25,"High",IF(Q38&gt;=Scoring!$C$24,"Medium","Low"))))</f>
        <v/>
      </c>
      <c r="S38" s="8"/>
      <c r="T38" s="10"/>
      <c r="U38" s="11" t="str">
        <f>IF(T38="","",EDATE(T38,Scoring!$C$28))</f>
        <v/>
      </c>
    </row>
    <row r="39" spans="1:21" x14ac:dyDescent="0.3">
      <c r="A39" s="7"/>
      <c r="B39" s="7"/>
      <c r="C39" s="7"/>
      <c r="D39" s="7"/>
      <c r="E39" s="7"/>
      <c r="F39" s="8"/>
      <c r="G39" s="7"/>
      <c r="H39" s="8"/>
      <c r="I39" s="8"/>
      <c r="J39" s="9" t="str">
        <f t="shared" si="2"/>
        <v/>
      </c>
      <c r="K39" s="9" t="str">
        <f>IF(J39="","",IF(J39&gt;=Scoring!$C$26,"Extreme",IF(J39&gt;=Scoring!$C$25,"High",IF(J39&gt;=Scoring!$C$24,"Medium","Low"))))</f>
        <v/>
      </c>
      <c r="L39" s="7"/>
      <c r="M39" s="7"/>
      <c r="N39" s="10"/>
      <c r="O39" s="8"/>
      <c r="P39" s="8"/>
      <c r="Q39" s="9" t="str">
        <f t="shared" si="3"/>
        <v/>
      </c>
      <c r="R39" s="9" t="str">
        <f>IF(Q39="","",IF(Q39&gt;=Scoring!$C$26,"Extreme",IF(Q39&gt;=Scoring!$C$25,"High",IF(Q39&gt;=Scoring!$C$24,"Medium","Low"))))</f>
        <v/>
      </c>
      <c r="S39" s="8"/>
      <c r="T39" s="10"/>
      <c r="U39" s="11" t="str">
        <f>IF(T39="","",EDATE(T39,Scoring!$C$28))</f>
        <v/>
      </c>
    </row>
    <row r="40" spans="1:21" x14ac:dyDescent="0.3">
      <c r="A40" s="7"/>
      <c r="B40" s="7"/>
      <c r="C40" s="7"/>
      <c r="D40" s="7"/>
      <c r="E40" s="7"/>
      <c r="F40" s="8"/>
      <c r="G40" s="7"/>
      <c r="H40" s="8"/>
      <c r="I40" s="8"/>
      <c r="J40" s="9" t="str">
        <f t="shared" si="2"/>
        <v/>
      </c>
      <c r="K40" s="9" t="str">
        <f>IF(J40="","",IF(J40&gt;=Scoring!$C$26,"Extreme",IF(J40&gt;=Scoring!$C$25,"High",IF(J40&gt;=Scoring!$C$24,"Medium","Low"))))</f>
        <v/>
      </c>
      <c r="L40" s="7"/>
      <c r="M40" s="7"/>
      <c r="N40" s="10"/>
      <c r="O40" s="8"/>
      <c r="P40" s="8"/>
      <c r="Q40" s="9" t="str">
        <f t="shared" si="3"/>
        <v/>
      </c>
      <c r="R40" s="9" t="str">
        <f>IF(Q40="","",IF(Q40&gt;=Scoring!$C$26,"Extreme",IF(Q40&gt;=Scoring!$C$25,"High",IF(Q40&gt;=Scoring!$C$24,"Medium","Low"))))</f>
        <v/>
      </c>
      <c r="S40" s="8"/>
      <c r="T40" s="10"/>
      <c r="U40" s="11" t="str">
        <f>IF(T40="","",EDATE(T40,Scoring!$C$28))</f>
        <v/>
      </c>
    </row>
    <row r="41" spans="1:21" x14ac:dyDescent="0.3">
      <c r="A41" s="7"/>
      <c r="B41" s="7"/>
      <c r="C41" s="7"/>
      <c r="D41" s="7"/>
      <c r="E41" s="7"/>
      <c r="F41" s="8"/>
      <c r="G41" s="7"/>
      <c r="H41" s="8"/>
      <c r="I41" s="8"/>
      <c r="J41" s="9" t="str">
        <f t="shared" si="2"/>
        <v/>
      </c>
      <c r="K41" s="9" t="str">
        <f>IF(J41="","",IF(J41&gt;=Scoring!$C$26,"Extreme",IF(J41&gt;=Scoring!$C$25,"High",IF(J41&gt;=Scoring!$C$24,"Medium","Low"))))</f>
        <v/>
      </c>
      <c r="L41" s="7"/>
      <c r="M41" s="7"/>
      <c r="N41" s="10"/>
      <c r="O41" s="8"/>
      <c r="P41" s="8"/>
      <c r="Q41" s="9" t="str">
        <f t="shared" si="3"/>
        <v/>
      </c>
      <c r="R41" s="9" t="str">
        <f>IF(Q41="","",IF(Q41&gt;=Scoring!$C$26,"Extreme",IF(Q41&gt;=Scoring!$C$25,"High",IF(Q41&gt;=Scoring!$C$24,"Medium","Low"))))</f>
        <v/>
      </c>
      <c r="S41" s="8"/>
      <c r="T41" s="10"/>
      <c r="U41" s="11" t="str">
        <f>IF(T41="","",EDATE(T41,Scoring!$C$28))</f>
        <v/>
      </c>
    </row>
    <row r="42" spans="1:21" x14ac:dyDescent="0.3">
      <c r="A42" s="7"/>
      <c r="B42" s="7"/>
      <c r="C42" s="7"/>
      <c r="D42" s="7"/>
      <c r="E42" s="7"/>
      <c r="F42" s="8"/>
      <c r="G42" s="7"/>
      <c r="H42" s="8"/>
      <c r="I42" s="8"/>
      <c r="J42" s="9" t="str">
        <f t="shared" si="2"/>
        <v/>
      </c>
      <c r="K42" s="9" t="str">
        <f>IF(J42="","",IF(J42&gt;=Scoring!$C$26,"Extreme",IF(J42&gt;=Scoring!$C$25,"High",IF(J42&gt;=Scoring!$C$24,"Medium","Low"))))</f>
        <v/>
      </c>
      <c r="L42" s="7"/>
      <c r="M42" s="7"/>
      <c r="N42" s="10"/>
      <c r="O42" s="8"/>
      <c r="P42" s="8"/>
      <c r="Q42" s="9" t="str">
        <f t="shared" si="3"/>
        <v/>
      </c>
      <c r="R42" s="9" t="str">
        <f>IF(Q42="","",IF(Q42&gt;=Scoring!$C$26,"Extreme",IF(Q42&gt;=Scoring!$C$25,"High",IF(Q42&gt;=Scoring!$C$24,"Medium","Low"))))</f>
        <v/>
      </c>
      <c r="S42" s="8"/>
      <c r="T42" s="10"/>
      <c r="U42" s="11" t="str">
        <f>IF(T42="","",EDATE(T42,Scoring!$C$28))</f>
        <v/>
      </c>
    </row>
    <row r="43" spans="1:21" x14ac:dyDescent="0.3">
      <c r="A43" s="7"/>
      <c r="B43" s="7"/>
      <c r="C43" s="7"/>
      <c r="D43" s="7"/>
      <c r="E43" s="7"/>
      <c r="F43" s="8"/>
      <c r="G43" s="7"/>
      <c r="H43" s="8"/>
      <c r="I43" s="8"/>
      <c r="J43" s="9" t="str">
        <f t="shared" si="2"/>
        <v/>
      </c>
      <c r="K43" s="9" t="str">
        <f>IF(J43="","",IF(J43&gt;=Scoring!$C$26,"Extreme",IF(J43&gt;=Scoring!$C$25,"High",IF(J43&gt;=Scoring!$C$24,"Medium","Low"))))</f>
        <v/>
      </c>
      <c r="L43" s="7"/>
      <c r="M43" s="7"/>
      <c r="N43" s="10"/>
      <c r="O43" s="8"/>
      <c r="P43" s="8"/>
      <c r="Q43" s="9" t="str">
        <f t="shared" si="3"/>
        <v/>
      </c>
      <c r="R43" s="9" t="str">
        <f>IF(Q43="","",IF(Q43&gt;=Scoring!$C$26,"Extreme",IF(Q43&gt;=Scoring!$C$25,"High",IF(Q43&gt;=Scoring!$C$24,"Medium","Low"))))</f>
        <v/>
      </c>
      <c r="S43" s="8"/>
      <c r="T43" s="10"/>
      <c r="U43" s="11" t="str">
        <f>IF(T43="","",EDATE(T43,Scoring!$C$28))</f>
        <v/>
      </c>
    </row>
    <row r="44" spans="1:21" x14ac:dyDescent="0.3">
      <c r="A44" s="7"/>
      <c r="B44" s="7"/>
      <c r="C44" s="7"/>
      <c r="D44" s="7"/>
      <c r="E44" s="7"/>
      <c r="F44" s="8"/>
      <c r="G44" s="7"/>
      <c r="H44" s="8"/>
      <c r="I44" s="8"/>
      <c r="J44" s="9" t="str">
        <f t="shared" si="2"/>
        <v/>
      </c>
      <c r="K44" s="9" t="str">
        <f>IF(J44="","",IF(J44&gt;=Scoring!$C$26,"Extreme",IF(J44&gt;=Scoring!$C$25,"High",IF(J44&gt;=Scoring!$C$24,"Medium","Low"))))</f>
        <v/>
      </c>
      <c r="L44" s="7"/>
      <c r="M44" s="7"/>
      <c r="N44" s="10"/>
      <c r="O44" s="8"/>
      <c r="P44" s="8"/>
      <c r="Q44" s="9" t="str">
        <f t="shared" si="3"/>
        <v/>
      </c>
      <c r="R44" s="9" t="str">
        <f>IF(Q44="","",IF(Q44&gt;=Scoring!$C$26,"Extreme",IF(Q44&gt;=Scoring!$C$25,"High",IF(Q44&gt;=Scoring!$C$24,"Medium","Low"))))</f>
        <v/>
      </c>
      <c r="S44" s="8"/>
      <c r="T44" s="10"/>
      <c r="U44" s="11" t="str">
        <f>IF(T44="","",EDATE(T44,Scoring!$C$28))</f>
        <v/>
      </c>
    </row>
    <row r="45" spans="1:21" x14ac:dyDescent="0.3">
      <c r="A45" s="7"/>
      <c r="B45" s="7"/>
      <c r="C45" s="7"/>
      <c r="D45" s="7"/>
      <c r="E45" s="7"/>
      <c r="F45" s="8"/>
      <c r="G45" s="7"/>
      <c r="H45" s="8"/>
      <c r="I45" s="8"/>
      <c r="J45" s="9" t="str">
        <f t="shared" si="2"/>
        <v/>
      </c>
      <c r="K45" s="9" t="str">
        <f>IF(J45="","",IF(J45&gt;=Scoring!$C$26,"Extreme",IF(J45&gt;=Scoring!$C$25,"High",IF(J45&gt;=Scoring!$C$24,"Medium","Low"))))</f>
        <v/>
      </c>
      <c r="L45" s="7"/>
      <c r="M45" s="7"/>
      <c r="N45" s="10"/>
      <c r="O45" s="8"/>
      <c r="P45" s="8"/>
      <c r="Q45" s="9" t="str">
        <f t="shared" si="3"/>
        <v/>
      </c>
      <c r="R45" s="9" t="str">
        <f>IF(Q45="","",IF(Q45&gt;=Scoring!$C$26,"Extreme",IF(Q45&gt;=Scoring!$C$25,"High",IF(Q45&gt;=Scoring!$C$24,"Medium","Low"))))</f>
        <v/>
      </c>
      <c r="S45" s="8"/>
      <c r="T45" s="10"/>
      <c r="U45" s="11" t="str">
        <f>IF(T45="","",EDATE(T45,Scoring!$C$28))</f>
        <v/>
      </c>
    </row>
    <row r="46" spans="1:21" x14ac:dyDescent="0.3">
      <c r="A46" s="7"/>
      <c r="B46" s="7"/>
      <c r="C46" s="7"/>
      <c r="D46" s="7"/>
      <c r="E46" s="7"/>
      <c r="F46" s="8"/>
      <c r="G46" s="7"/>
      <c r="H46" s="8"/>
      <c r="I46" s="8"/>
      <c r="J46" s="9" t="str">
        <f t="shared" si="2"/>
        <v/>
      </c>
      <c r="K46" s="9" t="str">
        <f>IF(J46="","",IF(J46&gt;=Scoring!$C$26,"Extreme",IF(J46&gt;=Scoring!$C$25,"High",IF(J46&gt;=Scoring!$C$24,"Medium","Low"))))</f>
        <v/>
      </c>
      <c r="L46" s="7"/>
      <c r="M46" s="7"/>
      <c r="N46" s="10"/>
      <c r="O46" s="8"/>
      <c r="P46" s="8"/>
      <c r="Q46" s="9" t="str">
        <f t="shared" si="3"/>
        <v/>
      </c>
      <c r="R46" s="9" t="str">
        <f>IF(Q46="","",IF(Q46&gt;=Scoring!$C$26,"Extreme",IF(Q46&gt;=Scoring!$C$25,"High",IF(Q46&gt;=Scoring!$C$24,"Medium","Low"))))</f>
        <v/>
      </c>
      <c r="S46" s="8"/>
      <c r="T46" s="10"/>
      <c r="U46" s="11" t="str">
        <f>IF(T46="","",EDATE(T46,Scoring!$C$28))</f>
        <v/>
      </c>
    </row>
    <row r="47" spans="1:21" x14ac:dyDescent="0.3">
      <c r="A47" s="7"/>
      <c r="B47" s="7"/>
      <c r="C47" s="7"/>
      <c r="D47" s="7"/>
      <c r="E47" s="7"/>
      <c r="F47" s="8"/>
      <c r="G47" s="7"/>
      <c r="H47" s="8"/>
      <c r="I47" s="8"/>
      <c r="J47" s="9" t="str">
        <f t="shared" si="2"/>
        <v/>
      </c>
      <c r="K47" s="9" t="str">
        <f>IF(J47="","",IF(J47&gt;=Scoring!$C$26,"Extreme",IF(J47&gt;=Scoring!$C$25,"High",IF(J47&gt;=Scoring!$C$24,"Medium","Low"))))</f>
        <v/>
      </c>
      <c r="L47" s="7"/>
      <c r="M47" s="7"/>
      <c r="N47" s="10"/>
      <c r="O47" s="8"/>
      <c r="P47" s="8"/>
      <c r="Q47" s="9" t="str">
        <f t="shared" si="3"/>
        <v/>
      </c>
      <c r="R47" s="9" t="str">
        <f>IF(Q47="","",IF(Q47&gt;=Scoring!$C$26,"Extreme",IF(Q47&gt;=Scoring!$C$25,"High",IF(Q47&gt;=Scoring!$C$24,"Medium","Low"))))</f>
        <v/>
      </c>
      <c r="S47" s="8"/>
      <c r="T47" s="10"/>
      <c r="U47" s="11" t="str">
        <f>IF(T47="","",EDATE(T47,Scoring!$C$28))</f>
        <v/>
      </c>
    </row>
    <row r="48" spans="1:21" x14ac:dyDescent="0.3">
      <c r="A48" s="7"/>
      <c r="B48" s="7"/>
      <c r="C48" s="7"/>
      <c r="D48" s="7"/>
      <c r="E48" s="7"/>
      <c r="F48" s="8"/>
      <c r="G48" s="7"/>
      <c r="H48" s="8"/>
      <c r="I48" s="8"/>
      <c r="J48" s="9" t="str">
        <f t="shared" si="2"/>
        <v/>
      </c>
      <c r="K48" s="9" t="str">
        <f>IF(J48="","",IF(J48&gt;=Scoring!$C$26,"Extreme",IF(J48&gt;=Scoring!$C$25,"High",IF(J48&gt;=Scoring!$C$24,"Medium","Low"))))</f>
        <v/>
      </c>
      <c r="L48" s="7"/>
      <c r="M48" s="7"/>
      <c r="N48" s="10"/>
      <c r="O48" s="8"/>
      <c r="P48" s="8"/>
      <c r="Q48" s="9" t="str">
        <f t="shared" si="3"/>
        <v/>
      </c>
      <c r="R48" s="9" t="str">
        <f>IF(Q48="","",IF(Q48&gt;=Scoring!$C$26,"Extreme",IF(Q48&gt;=Scoring!$C$25,"High",IF(Q48&gt;=Scoring!$C$24,"Medium","Low"))))</f>
        <v/>
      </c>
      <c r="S48" s="8"/>
      <c r="T48" s="10"/>
      <c r="U48" s="11" t="str">
        <f>IF(T48="","",EDATE(T48,Scoring!$C$28))</f>
        <v/>
      </c>
    </row>
    <row r="49" spans="1:21" x14ac:dyDescent="0.3">
      <c r="A49" s="7"/>
      <c r="B49" s="7"/>
      <c r="C49" s="7"/>
      <c r="D49" s="7"/>
      <c r="E49" s="7"/>
      <c r="F49" s="8"/>
      <c r="G49" s="7"/>
      <c r="H49" s="8"/>
      <c r="I49" s="8"/>
      <c r="J49" s="9" t="str">
        <f t="shared" si="2"/>
        <v/>
      </c>
      <c r="K49" s="9" t="str">
        <f>IF(J49="","",IF(J49&gt;=Scoring!$C$26,"Extreme",IF(J49&gt;=Scoring!$C$25,"High",IF(J49&gt;=Scoring!$C$24,"Medium","Low"))))</f>
        <v/>
      </c>
      <c r="L49" s="7"/>
      <c r="M49" s="7"/>
      <c r="N49" s="10"/>
      <c r="O49" s="8"/>
      <c r="P49" s="8"/>
      <c r="Q49" s="9" t="str">
        <f t="shared" si="3"/>
        <v/>
      </c>
      <c r="R49" s="9" t="str">
        <f>IF(Q49="","",IF(Q49&gt;=Scoring!$C$26,"Extreme",IF(Q49&gt;=Scoring!$C$25,"High",IF(Q49&gt;=Scoring!$C$24,"Medium","Low"))))</f>
        <v/>
      </c>
      <c r="S49" s="8"/>
      <c r="T49" s="10"/>
      <c r="U49" s="11" t="str">
        <f>IF(T49="","",EDATE(T49,Scoring!$C$28))</f>
        <v/>
      </c>
    </row>
    <row r="50" spans="1:21" x14ac:dyDescent="0.3">
      <c r="A50" s="7"/>
      <c r="B50" s="7"/>
      <c r="C50" s="7"/>
      <c r="D50" s="7"/>
      <c r="E50" s="7"/>
      <c r="F50" s="8"/>
      <c r="G50" s="7"/>
      <c r="H50" s="8"/>
      <c r="I50" s="8"/>
      <c r="J50" s="9" t="str">
        <f t="shared" si="2"/>
        <v/>
      </c>
      <c r="K50" s="9" t="str">
        <f>IF(J50="","",IF(J50&gt;=Scoring!$C$26,"Extreme",IF(J50&gt;=Scoring!$C$25,"High",IF(J50&gt;=Scoring!$C$24,"Medium","Low"))))</f>
        <v/>
      </c>
      <c r="L50" s="7"/>
      <c r="M50" s="7"/>
      <c r="N50" s="10"/>
      <c r="O50" s="8"/>
      <c r="P50" s="8"/>
      <c r="Q50" s="9" t="str">
        <f t="shared" si="3"/>
        <v/>
      </c>
      <c r="R50" s="9" t="str">
        <f>IF(Q50="","",IF(Q50&gt;=Scoring!$C$26,"Extreme",IF(Q50&gt;=Scoring!$C$25,"High",IF(Q50&gt;=Scoring!$C$24,"Medium","Low"))))</f>
        <v/>
      </c>
      <c r="S50" s="8"/>
      <c r="T50" s="10"/>
      <c r="U50" s="11" t="str">
        <f>IF(T50="","",EDATE(T50,Scoring!$C$28))</f>
        <v/>
      </c>
    </row>
    <row r="51" spans="1:21" x14ac:dyDescent="0.3">
      <c r="A51" s="7"/>
      <c r="B51" s="7"/>
      <c r="C51" s="7"/>
      <c r="D51" s="7"/>
      <c r="E51" s="7"/>
      <c r="F51" s="8"/>
      <c r="G51" s="7"/>
      <c r="H51" s="8"/>
      <c r="I51" s="8"/>
      <c r="J51" s="9" t="str">
        <f t="shared" si="2"/>
        <v/>
      </c>
      <c r="K51" s="9" t="str">
        <f>IF(J51="","",IF(J51&gt;=Scoring!$C$26,"Extreme",IF(J51&gt;=Scoring!$C$25,"High",IF(J51&gt;=Scoring!$C$24,"Medium","Low"))))</f>
        <v/>
      </c>
      <c r="L51" s="7"/>
      <c r="M51" s="7"/>
      <c r="N51" s="10"/>
      <c r="O51" s="8"/>
      <c r="P51" s="8"/>
      <c r="Q51" s="9" t="str">
        <f t="shared" si="3"/>
        <v/>
      </c>
      <c r="R51" s="9" t="str">
        <f>IF(Q51="","",IF(Q51&gt;=Scoring!$C$26,"Extreme",IF(Q51&gt;=Scoring!$C$25,"High",IF(Q51&gt;=Scoring!$C$24,"Medium","Low"))))</f>
        <v/>
      </c>
      <c r="S51" s="8"/>
      <c r="T51" s="10"/>
      <c r="U51" s="11" t="str">
        <f>IF(T51="","",EDATE(T51,Scoring!$C$28))</f>
        <v/>
      </c>
    </row>
    <row r="52" spans="1:21" x14ac:dyDescent="0.3">
      <c r="A52" s="7"/>
      <c r="B52" s="7"/>
      <c r="C52" s="7"/>
      <c r="D52" s="7"/>
      <c r="E52" s="7"/>
      <c r="F52" s="8"/>
      <c r="G52" s="7"/>
      <c r="H52" s="8"/>
      <c r="I52" s="8"/>
      <c r="J52" s="9" t="str">
        <f t="shared" si="2"/>
        <v/>
      </c>
      <c r="K52" s="9" t="str">
        <f>IF(J52="","",IF(J52&gt;=Scoring!$C$26,"Extreme",IF(J52&gt;=Scoring!$C$25,"High",IF(J52&gt;=Scoring!$C$24,"Medium","Low"))))</f>
        <v/>
      </c>
      <c r="L52" s="7"/>
      <c r="M52" s="7"/>
      <c r="N52" s="10"/>
      <c r="O52" s="8"/>
      <c r="P52" s="8"/>
      <c r="Q52" s="9" t="str">
        <f t="shared" si="3"/>
        <v/>
      </c>
      <c r="R52" s="9" t="str">
        <f>IF(Q52="","",IF(Q52&gt;=Scoring!$C$26,"Extreme",IF(Q52&gt;=Scoring!$C$25,"High",IF(Q52&gt;=Scoring!$C$24,"Medium","Low"))))</f>
        <v/>
      </c>
      <c r="S52" s="8"/>
      <c r="T52" s="10"/>
      <c r="U52" s="11" t="str">
        <f>IF(T52="","",EDATE(T52,Scoring!$C$28))</f>
        <v/>
      </c>
    </row>
    <row r="53" spans="1:21" x14ac:dyDescent="0.3">
      <c r="A53" s="7"/>
      <c r="B53" s="7"/>
      <c r="C53" s="7"/>
      <c r="D53" s="7"/>
      <c r="E53" s="7"/>
      <c r="F53" s="8"/>
      <c r="G53" s="7"/>
      <c r="H53" s="8"/>
      <c r="I53" s="8"/>
      <c r="J53" s="9" t="str">
        <f t="shared" si="2"/>
        <v/>
      </c>
      <c r="K53" s="9" t="str">
        <f>IF(J53="","",IF(J53&gt;=Scoring!$C$26,"Extreme",IF(J53&gt;=Scoring!$C$25,"High",IF(J53&gt;=Scoring!$C$24,"Medium","Low"))))</f>
        <v/>
      </c>
      <c r="L53" s="7"/>
      <c r="M53" s="7"/>
      <c r="N53" s="10"/>
      <c r="O53" s="8"/>
      <c r="P53" s="8"/>
      <c r="Q53" s="9" t="str">
        <f t="shared" si="3"/>
        <v/>
      </c>
      <c r="R53" s="9" t="str">
        <f>IF(Q53="","",IF(Q53&gt;=Scoring!$C$26,"Extreme",IF(Q53&gt;=Scoring!$C$25,"High",IF(Q53&gt;=Scoring!$C$24,"Medium","Low"))))</f>
        <v/>
      </c>
      <c r="S53" s="8"/>
      <c r="T53" s="10"/>
      <c r="U53" s="11" t="str">
        <f>IF(T53="","",EDATE(T53,Scoring!$C$28))</f>
        <v/>
      </c>
    </row>
    <row r="54" spans="1:21" x14ac:dyDescent="0.3">
      <c r="A54" s="7"/>
      <c r="B54" s="7"/>
      <c r="C54" s="7"/>
      <c r="D54" s="7"/>
      <c r="E54" s="7"/>
      <c r="F54" s="8"/>
      <c r="G54" s="7"/>
      <c r="H54" s="8"/>
      <c r="I54" s="8"/>
      <c r="J54" s="9" t="str">
        <f t="shared" si="2"/>
        <v/>
      </c>
      <c r="K54" s="9" t="str">
        <f>IF(J54="","",IF(J54&gt;=Scoring!$C$26,"Extreme",IF(J54&gt;=Scoring!$C$25,"High",IF(J54&gt;=Scoring!$C$24,"Medium","Low"))))</f>
        <v/>
      </c>
      <c r="L54" s="7"/>
      <c r="M54" s="7"/>
      <c r="N54" s="10"/>
      <c r="O54" s="8"/>
      <c r="P54" s="8"/>
      <c r="Q54" s="9" t="str">
        <f t="shared" si="3"/>
        <v/>
      </c>
      <c r="R54" s="9" t="str">
        <f>IF(Q54="","",IF(Q54&gt;=Scoring!$C$26,"Extreme",IF(Q54&gt;=Scoring!$C$25,"High",IF(Q54&gt;=Scoring!$C$24,"Medium","Low"))))</f>
        <v/>
      </c>
      <c r="S54" s="8"/>
      <c r="T54" s="10"/>
      <c r="U54" s="11" t="str">
        <f>IF(T54="","",EDATE(T54,Scoring!$C$28))</f>
        <v/>
      </c>
    </row>
  </sheetData>
  <autoFilter ref="A4:U54" xr:uid="{00000000-0009-0000-0000-000001000000}"/>
  <mergeCells count="1">
    <mergeCell ref="U1:U3"/>
  </mergeCells>
  <conditionalFormatting sqref="K5:K54">
    <cfRule type="cellIs" dxfId="8" priority="2" operator="equal">
      <formula>"Extreme"</formula>
    </cfRule>
    <cfRule type="cellIs" dxfId="7" priority="3" operator="equal">
      <formula>"High"</formula>
    </cfRule>
    <cfRule type="cellIs" dxfId="6" priority="4" operator="equal">
      <formula>"Medium"</formula>
    </cfRule>
    <cfRule type="cellIs" dxfId="5" priority="5" operator="equal">
      <formula>"Low"</formula>
    </cfRule>
  </conditionalFormatting>
  <conditionalFormatting sqref="N5:N54">
    <cfRule type="expression" dxfId="4" priority="10">
      <formula>AND(N5&lt;&gt;"",N5&lt;TODAY(),S5&lt;&gt;"Closed")</formula>
    </cfRule>
  </conditionalFormatting>
  <conditionalFormatting sqref="R5:R54">
    <cfRule type="cellIs" dxfId="3" priority="6" operator="equal">
      <formula>"Extreme"</formula>
    </cfRule>
    <cfRule type="cellIs" dxfId="2" priority="7" operator="equal">
      <formula>"High"</formula>
    </cfRule>
    <cfRule type="cellIs" dxfId="1" priority="8" operator="equal">
      <formula>"Medium"</formula>
    </cfRule>
    <cfRule type="cellIs" dxfId="0" priority="9" operator="equal">
      <formula>"Low"</formula>
    </cfRule>
  </conditionalFormatting>
  <dataValidations count="3">
    <dataValidation type="whole" allowBlank="1" showErrorMessage="1" errorTitle="Score 1–5" error="Enter a whole number from 1 to 5." sqref="H5:I54 O5:P54" xr:uid="{00000000-0002-0000-0100-000000000000}">
      <formula1>1</formula1>
      <formula2>5</formula2>
    </dataValidation>
    <dataValidation type="list" allowBlank="1" sqref="F5:F54" xr:uid="{00000000-0002-0000-0100-000001000000}">
      <formula1>"Y,N"</formula1>
      <formula2>0</formula2>
    </dataValidation>
    <dataValidation type="list" allowBlank="1" sqref="S5:S54" xr:uid="{00000000-0002-0000-0100-000002000000}">
      <formula1>"Not started,In progress,Closed,Monitor"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6"/>
  <sheetViews>
    <sheetView showGridLines="0" zoomScaleNormal="100" workbookViewId="0">
      <selection activeCell="G6" sqref="G6"/>
    </sheetView>
  </sheetViews>
  <sheetFormatPr defaultColWidth="8.6640625" defaultRowHeight="14.4" x14ac:dyDescent="0.3"/>
  <cols>
    <col min="1" max="1" width="3" customWidth="1"/>
    <col min="2" max="2" width="34" customWidth="1"/>
    <col min="3" max="4" width="16" customWidth="1"/>
  </cols>
  <sheetData>
    <row r="1" spans="2:4" ht="14.4" customHeight="1" x14ac:dyDescent="0.3">
      <c r="D1" s="22" t="e" vm="1">
        <v>#VALUE!</v>
      </c>
    </row>
    <row r="2" spans="2:4" ht="17.399999999999999" customHeight="1" x14ac:dyDescent="0.3">
      <c r="B2" s="4" t="s">
        <v>52</v>
      </c>
      <c r="D2" s="22"/>
    </row>
    <row r="3" spans="2:4" x14ac:dyDescent="0.3">
      <c r="D3" s="23"/>
    </row>
    <row r="4" spans="2:4" x14ac:dyDescent="0.3">
      <c r="B4" s="12" t="s">
        <v>53</v>
      </c>
      <c r="C4" s="12" t="s">
        <v>54</v>
      </c>
      <c r="D4" s="12" t="s">
        <v>55</v>
      </c>
    </row>
    <row r="5" spans="2:4" x14ac:dyDescent="0.3">
      <c r="B5" s="13" t="s">
        <v>56</v>
      </c>
      <c r="C5" s="14">
        <f>COUNTIF('Risk register'!$K$5:$K$54,B5)</f>
        <v>0</v>
      </c>
      <c r="D5" s="14">
        <f>COUNTIF('Risk register'!$R$5:$R$54,B5)</f>
        <v>0</v>
      </c>
    </row>
    <row r="6" spans="2:4" x14ac:dyDescent="0.3">
      <c r="B6" s="13" t="s">
        <v>57</v>
      </c>
      <c r="C6" s="14">
        <f>COUNTIF('Risk register'!$K$5:$K$54,B6)</f>
        <v>1</v>
      </c>
      <c r="D6" s="14">
        <f>COUNTIF('Risk register'!$R$5:$R$54,B6)</f>
        <v>1</v>
      </c>
    </row>
    <row r="7" spans="2:4" x14ac:dyDescent="0.3">
      <c r="B7" s="13" t="s">
        <v>58</v>
      </c>
      <c r="C7" s="14">
        <f>COUNTIF('Risk register'!$K$5:$K$54,B7)</f>
        <v>0</v>
      </c>
      <c r="D7" s="14">
        <f>COUNTIF('Risk register'!$R$5:$R$54,B7)</f>
        <v>0</v>
      </c>
    </row>
    <row r="8" spans="2:4" x14ac:dyDescent="0.3">
      <c r="B8" s="13" t="s">
        <v>59</v>
      </c>
      <c r="C8" s="14">
        <f>COUNTIF('Risk register'!$K$5:$K$54,B8)</f>
        <v>0</v>
      </c>
      <c r="D8" s="14">
        <f>COUNTIF('Risk register'!$R$5:$R$54,B8)</f>
        <v>0</v>
      </c>
    </row>
    <row r="9" spans="2:4" x14ac:dyDescent="0.3">
      <c r="B9" s="13" t="s">
        <v>60</v>
      </c>
      <c r="C9" s="15">
        <f>SUM(C5:C8)</f>
        <v>1</v>
      </c>
      <c r="D9" s="15">
        <f>SUM(D5:D8)</f>
        <v>1</v>
      </c>
    </row>
    <row r="11" spans="2:4" x14ac:dyDescent="0.3">
      <c r="B11" s="13" t="s">
        <v>61</v>
      </c>
      <c r="C11" s="14">
        <f>COUNTIF('Risk register'!$F$5:$F$54,"Y")</f>
        <v>1</v>
      </c>
    </row>
    <row r="12" spans="2:4" x14ac:dyDescent="0.3">
      <c r="B12" s="13" t="s">
        <v>62</v>
      </c>
      <c r="C12" s="14">
        <f>COUNTIFS('Risk register'!$L$5:$L$54,"&lt;&gt;",'Risk register'!$S$5:$S$54,"&lt;&gt;Closed")</f>
        <v>1</v>
      </c>
    </row>
    <row r="13" spans="2:4" x14ac:dyDescent="0.3">
      <c r="B13" s="13" t="s">
        <v>63</v>
      </c>
      <c r="C13" s="14">
        <f ca="1">COUNTIFS('Risk register'!$N$5:$N$54,"&lt;"&amp;TODAY(),'Risk register'!$S$5:$S$54,"&lt;&gt;Closed")</f>
        <v>0</v>
      </c>
    </row>
    <row r="14" spans="2:4" x14ac:dyDescent="0.3">
      <c r="B14" s="13" t="s">
        <v>64</v>
      </c>
      <c r="C14" s="14">
        <f ca="1">COUNTIFS('Risk register'!$U$5:$U$54,"&lt;"&amp;TODAY())</f>
        <v>0</v>
      </c>
    </row>
    <row r="16" spans="2:4" x14ac:dyDescent="0.3">
      <c r="B16" s="5" t="s">
        <v>65</v>
      </c>
    </row>
  </sheetData>
  <mergeCells count="1">
    <mergeCell ref="D1:D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28"/>
  <sheetViews>
    <sheetView showGridLines="0" zoomScaleNormal="100" workbookViewId="0"/>
  </sheetViews>
  <sheetFormatPr defaultColWidth="8.6640625" defaultRowHeight="14.4" x14ac:dyDescent="0.3"/>
  <cols>
    <col min="1" max="1" width="3" customWidth="1"/>
    <col min="2" max="2" width="16" customWidth="1"/>
    <col min="3" max="3" width="22" customWidth="1"/>
    <col min="4" max="4" width="70" customWidth="1"/>
  </cols>
  <sheetData>
    <row r="2" spans="2:4" ht="17.399999999999999" x14ac:dyDescent="0.3">
      <c r="B2" s="4" t="s">
        <v>66</v>
      </c>
    </row>
    <row r="4" spans="2:4" x14ac:dyDescent="0.3">
      <c r="B4" s="16" t="s">
        <v>67</v>
      </c>
    </row>
    <row r="5" spans="2:4" x14ac:dyDescent="0.3">
      <c r="B5" s="17" t="s">
        <v>68</v>
      </c>
      <c r="C5" s="17" t="s">
        <v>69</v>
      </c>
      <c r="D5" s="17" t="s">
        <v>70</v>
      </c>
    </row>
    <row r="6" spans="2:4" x14ac:dyDescent="0.3">
      <c r="B6" s="18">
        <v>1</v>
      </c>
      <c r="C6" s="18" t="s">
        <v>71</v>
      </c>
      <c r="D6" s="18" t="s">
        <v>72</v>
      </c>
    </row>
    <row r="7" spans="2:4" x14ac:dyDescent="0.3">
      <c r="B7" s="18">
        <v>2</v>
      </c>
      <c r="C7" s="18" t="s">
        <v>73</v>
      </c>
      <c r="D7" s="18" t="s">
        <v>74</v>
      </c>
    </row>
    <row r="8" spans="2:4" x14ac:dyDescent="0.3">
      <c r="B8" s="18">
        <v>3</v>
      </c>
      <c r="C8" s="18" t="s">
        <v>75</v>
      </c>
      <c r="D8" s="18" t="s">
        <v>76</v>
      </c>
    </row>
    <row r="9" spans="2:4" x14ac:dyDescent="0.3">
      <c r="B9" s="18">
        <v>4</v>
      </c>
      <c r="C9" s="18" t="s">
        <v>77</v>
      </c>
      <c r="D9" s="18" t="s">
        <v>78</v>
      </c>
    </row>
    <row r="10" spans="2:4" x14ac:dyDescent="0.3">
      <c r="B10" s="18">
        <v>5</v>
      </c>
      <c r="C10" s="18" t="s">
        <v>79</v>
      </c>
      <c r="D10" s="18" t="s">
        <v>80</v>
      </c>
    </row>
    <row r="12" spans="2:4" x14ac:dyDescent="0.3">
      <c r="B12" s="16" t="s">
        <v>81</v>
      </c>
    </row>
    <row r="13" spans="2:4" x14ac:dyDescent="0.3">
      <c r="B13" s="17" t="s">
        <v>68</v>
      </c>
      <c r="C13" s="17" t="s">
        <v>69</v>
      </c>
      <c r="D13" s="17" t="s">
        <v>70</v>
      </c>
    </row>
    <row r="14" spans="2:4" x14ac:dyDescent="0.3">
      <c r="B14" s="18">
        <v>1</v>
      </c>
      <c r="C14" s="18" t="s">
        <v>82</v>
      </c>
      <c r="D14" s="18" t="s">
        <v>83</v>
      </c>
    </row>
    <row r="15" spans="2:4" x14ac:dyDescent="0.3">
      <c r="B15" s="18">
        <v>2</v>
      </c>
      <c r="C15" s="18" t="s">
        <v>84</v>
      </c>
      <c r="D15" s="18" t="s">
        <v>85</v>
      </c>
    </row>
    <row r="16" spans="2:4" x14ac:dyDescent="0.3">
      <c r="B16" s="18">
        <v>3</v>
      </c>
      <c r="C16" s="18" t="s">
        <v>86</v>
      </c>
      <c r="D16" s="18" t="s">
        <v>87</v>
      </c>
    </row>
    <row r="17" spans="2:4" x14ac:dyDescent="0.3">
      <c r="B17" s="18">
        <v>4</v>
      </c>
      <c r="C17" s="18" t="s">
        <v>88</v>
      </c>
      <c r="D17" s="18" t="s">
        <v>89</v>
      </c>
    </row>
    <row r="18" spans="2:4" x14ac:dyDescent="0.3">
      <c r="B18" s="18">
        <v>5</v>
      </c>
      <c r="C18" s="18" t="s">
        <v>90</v>
      </c>
      <c r="D18" s="18" t="s">
        <v>91</v>
      </c>
    </row>
    <row r="21" spans="2:4" x14ac:dyDescent="0.3">
      <c r="B21" s="16" t="s">
        <v>92</v>
      </c>
    </row>
    <row r="22" spans="2:4" x14ac:dyDescent="0.3">
      <c r="B22" s="17" t="s">
        <v>53</v>
      </c>
      <c r="C22" s="17" t="s">
        <v>93</v>
      </c>
      <c r="D22" s="17" t="s">
        <v>94</v>
      </c>
    </row>
    <row r="23" spans="2:4" x14ac:dyDescent="0.3">
      <c r="B23" s="19" t="s">
        <v>59</v>
      </c>
      <c r="C23" s="20">
        <v>1</v>
      </c>
      <c r="D23" s="18" t="s">
        <v>95</v>
      </c>
    </row>
    <row r="24" spans="2:4" x14ac:dyDescent="0.3">
      <c r="B24" s="19" t="s">
        <v>58</v>
      </c>
      <c r="C24" s="20">
        <v>4</v>
      </c>
      <c r="D24" s="18" t="s">
        <v>96</v>
      </c>
    </row>
    <row r="25" spans="2:4" x14ac:dyDescent="0.3">
      <c r="B25" s="19" t="s">
        <v>57</v>
      </c>
      <c r="C25" s="20">
        <v>10</v>
      </c>
      <c r="D25" s="18" t="s">
        <v>97</v>
      </c>
    </row>
    <row r="26" spans="2:4" ht="26.4" x14ac:dyDescent="0.3">
      <c r="B26" s="19" t="s">
        <v>56</v>
      </c>
      <c r="C26" s="20">
        <v>15</v>
      </c>
      <c r="D26" s="18" t="s">
        <v>98</v>
      </c>
    </row>
    <row r="28" spans="2:4" x14ac:dyDescent="0.3">
      <c r="B28" s="16" t="s">
        <v>99</v>
      </c>
      <c r="C28" s="21">
        <v>3</v>
      </c>
      <c r="D28" s="5" t="s">
        <v>100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10"/>
  <sheetViews>
    <sheetView showGridLines="0" zoomScaleNormal="100" workbookViewId="0"/>
  </sheetViews>
  <sheetFormatPr defaultColWidth="8.6640625" defaultRowHeight="14.4" x14ac:dyDescent="0.3"/>
  <cols>
    <col min="1" max="1" width="3" customWidth="1"/>
    <col min="2" max="2" width="26" customWidth="1"/>
    <col min="3" max="3" width="90" customWidth="1"/>
  </cols>
  <sheetData>
    <row r="2" spans="2:3" ht="17.399999999999999" x14ac:dyDescent="0.3">
      <c r="B2" s="4" t="s">
        <v>101</v>
      </c>
    </row>
    <row r="3" spans="2:3" x14ac:dyDescent="0.3">
      <c r="B3" s="5" t="s">
        <v>102</v>
      </c>
    </row>
    <row r="5" spans="2:3" x14ac:dyDescent="0.3">
      <c r="B5" s="17" t="s">
        <v>103</v>
      </c>
      <c r="C5" s="17" t="s">
        <v>104</v>
      </c>
    </row>
    <row r="6" spans="2:3" ht="33.75" customHeight="1" x14ac:dyDescent="0.3">
      <c r="B6" s="19" t="s">
        <v>105</v>
      </c>
      <c r="C6" s="18" t="s">
        <v>106</v>
      </c>
    </row>
    <row r="7" spans="2:3" ht="33.75" customHeight="1" x14ac:dyDescent="0.3">
      <c r="B7" s="19" t="s">
        <v>107</v>
      </c>
      <c r="C7" s="18" t="s">
        <v>108</v>
      </c>
    </row>
    <row r="8" spans="2:3" ht="33.75" customHeight="1" x14ac:dyDescent="0.3">
      <c r="B8" s="19" t="s">
        <v>109</v>
      </c>
      <c r="C8" s="18" t="s">
        <v>110</v>
      </c>
    </row>
    <row r="9" spans="2:3" ht="33.75" customHeight="1" x14ac:dyDescent="0.3">
      <c r="B9" s="19" t="s">
        <v>111</v>
      </c>
      <c r="C9" s="18" t="s">
        <v>112</v>
      </c>
    </row>
    <row r="10" spans="2:3" ht="33.75" customHeight="1" x14ac:dyDescent="0.3">
      <c r="B10" s="19" t="s">
        <v>113</v>
      </c>
      <c r="C10" s="18" t="s">
        <v>114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Risk register</vt:lpstr>
      <vt:lpstr>Summary</vt:lpstr>
      <vt:lpstr>Scoring</vt:lpstr>
      <vt:lpstr>Hazard prompts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Paul</cp:lastModifiedBy>
  <cp:revision>0</cp:revision>
  <dcterms:created xsi:type="dcterms:W3CDTF">2026-09-20T23:34:21Z</dcterms:created>
  <dcterms:modified xsi:type="dcterms:W3CDTF">2026-09-21T02:29:06Z</dcterms:modified>
  <dc:language>en-US</dc:language>
</cp:coreProperties>
</file>